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48"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<sst xmlns="http://schemas.openxmlformats.org/spreadsheetml/2006/main" count="325" uniqueCount="287">
  <si>
    <t>I_d oczyszczalni ścieków</t>
  </si>
  <si>
    <t>średnia</t>
  </si>
  <si>
    <t>maksymalna</t>
  </si>
  <si>
    <t xml:space="preserve">fundusze zagraniczne  </t>
  </si>
  <si>
    <t>kredyty i pożyczki krajowe w tym bankowe</t>
  </si>
  <si>
    <t>inne źródła finansowania</t>
  </si>
  <si>
    <t>nazwa funduszu</t>
  </si>
  <si>
    <t xml:space="preserve">nazwa </t>
  </si>
  <si>
    <t xml:space="preserve">I_d aglomeracji </t>
  </si>
  <si>
    <t>OCZYSZCZALNIE ŚCIEKÓW</t>
  </si>
  <si>
    <t>FINANSOWANIE</t>
  </si>
  <si>
    <t>RLM aglomeracji zgodnie z obowiązującym  rozporządzeniem/uchwałą</t>
  </si>
  <si>
    <t>środki własne samorządów gmin oraz środki przedsiębiorstw wodociągowo-kanalizacyjnych [tys. zł]</t>
  </si>
  <si>
    <t>Narodowy Fundusz Ochrony Środowiska  i Gospodarki Wodnej [tys. zł]</t>
  </si>
  <si>
    <t>Wojewódzkie Fundusze Ochrony Środowiska  i Gospodarki Wodnej [tys. zł]</t>
  </si>
  <si>
    <t>kwota [tys. zł]</t>
  </si>
  <si>
    <t>fundusze ekologiczne</t>
  </si>
  <si>
    <t>region wodny</t>
  </si>
  <si>
    <t>dorzecze</t>
  </si>
  <si>
    <t>gmina wiodąca w aglomeracji</t>
  </si>
  <si>
    <t>RLM przemysłu [RLM]</t>
  </si>
  <si>
    <t>RLM osób czasowo przebywających w aglomeracji [RLM]</t>
  </si>
  <si>
    <t>współrzędne geograficzne oczyszczalni ścieków</t>
  </si>
  <si>
    <t>współrzędne geograficzne punktu zrzutu ścieków</t>
  </si>
  <si>
    <t>długość istniejącej kanalizacji deszczowej 
w aglomeracji
 [km]</t>
  </si>
  <si>
    <t>RLMrz na podstawie danych ankiety</t>
  </si>
  <si>
    <t>sprawdzenie wykazywanych mieszkańców (liczba rzeczywistych mieszkańców w aglomeracji - mieszkańcy korzystający z danych systemów)</t>
  </si>
  <si>
    <t>sprawdzenie możliwego błędu lokalizacji -duża odległość oczyszczalni od punktu zrzutu
szerokość</t>
  </si>
  <si>
    <t>sprawdzenie możliwego błędu lokalizacji -duża odległość oczyszczalni od punktu zrzutu
długość</t>
  </si>
  <si>
    <t>nazwa aglomeracji</t>
  </si>
  <si>
    <t>województwo</t>
  </si>
  <si>
    <t>nazwa oczyszczalni</t>
  </si>
  <si>
    <t>osady ściekowe</t>
  </si>
  <si>
    <t>liczba mieszkańców niezewidencjonowanych</t>
  </si>
  <si>
    <t>sprawdzenie różnicy pomiędzy RLM w uchwale a RLMrz</t>
  </si>
  <si>
    <t>sprawdzenie danych - przeliczenia automatyczne ( nie modyfikować wartości)</t>
  </si>
  <si>
    <t>RZGW</t>
  </si>
  <si>
    <t xml:space="preserve"> Należy wybrać z listy rozwijanej symbol województwa, na terenie  którego leży dana aglomeracja DO- dolnośląskie , KP- kujawsko-pomorskie , LE- lubelskie , LU- lubuskie , LO- łódzkie , MP- małopolskie , MZ- mazowieckie , OP- opolskie , PK- podkarpackie , PL- podlaskie , PM- pomorskie ,  SL- śląskie, SW- świętokrzyskie , WM- warmińsko-mazurskie , WI- wielkopolskie , ZA- zachodnio-pomorskie.
Symbol województwa należy wpisać w wierszu aglomeracji i oczyszczalni (jeśli w aglo jest kilka oś)</t>
  </si>
  <si>
    <t>Należy wpisać gminę o największej RLM.</t>
  </si>
  <si>
    <t>Należy wypisać nazwy wszystkich gmin wchodzących w skład aglomeracji (nie chodzi o ich liczbę).</t>
  </si>
  <si>
    <t>Należy wpisać RLM, który widnieje w obowiązującej uchwale.</t>
  </si>
  <si>
    <t>Należy podać RLM zakładów przemysłowych korzystających z sieci kanalizacyjnej</t>
  </si>
  <si>
    <t>Należy podać RLM zakładów przemysłowych dowożących ścieki do oczyszczalni obsługujących aglomerację</t>
  </si>
  <si>
    <t xml:space="preserve">Należy wpisać nazwę oczyszczalni obsługującej aglomerację. Jeśli na terenie aglomeracji występuje więcej niż jedna oczyszczalnia, liczbę tych oczyszczalni zapisujemy 
w wierszu z nazwą aglomeracji, a nazwy kolejnych oczyszczalni należy podać w następnych wierszach.
</t>
  </si>
  <si>
    <t>czy oczyszczalnia spełnia wymagania określone w pozwoleniu wodnoprawnym lub zintegrowanym?</t>
  </si>
  <si>
    <t>I_d aglomeracji obsługiwanej przez oczyszczalnię</t>
  </si>
  <si>
    <t>Miejsce na dodatkowe wyjaśnienia i komentarze.</t>
  </si>
  <si>
    <t>nazwy gmin w aglomeracji</t>
  </si>
  <si>
    <t>Należy wpisać numer identyfikacyjny oczyszczalni. Został on nadany każdej oczyszczalni uwzględnionej w działaniach inwestycyjnych z KPOŚK. 
 Można skorzystać z V AKPOŚK
I_d oczyszczalni składa się z 4 liter i 4 cyfr bez spacji!</t>
  </si>
  <si>
    <t>uwagi</t>
  </si>
  <si>
    <t>czy oczyszczalnia obsługuje inną aglomerację odprowadzającą ścieki do sieci kanalizacyjnej przez końcowy punkt zrzutu?</t>
  </si>
  <si>
    <t>Należy dokonać wyboru z listy rozwijalnej TAK/NIE</t>
  </si>
  <si>
    <t>Należy podać współrzędne geograficzne TYLKO w formacie dziesiętnym
od 49,0000 do 55,0000</t>
  </si>
  <si>
    <t xml:space="preserve">Należy podać współrzędne geograficzne TYLKO w formacie dziesiętnym
od 14,0000 do 24,5000 </t>
  </si>
  <si>
    <t>OSADY ŚCIEKOWE</t>
  </si>
  <si>
    <t>SIECI KANALIZACYJNE</t>
  </si>
  <si>
    <t>LOKALIZACJE</t>
  </si>
  <si>
    <t>Należy wpisać RLM aglomeracji obsługiwany przez daną oczyszczalnię.
UWAGA:
Jeżeli do oczyszczalni ścieków dopływają ścieki z innej aglomeracji, podłączonej do sieci kanalizacyjnej poprzez końcowy punkt zrzutu, wówczas do rubryki należy wpisać RLM ze wszystkich aglomeracji obsługiwaną przez daną oczyszczalnię.</t>
  </si>
  <si>
    <t xml:space="preserve">
 ogółem 
[km] </t>
  </si>
  <si>
    <t>UWAGA: Wypełnić tylko w przypadku, gdy w kolumnie 61 wybrano odpowiedź "TAK". Jeśli oczyszczalnia nie obsługuje innej aglomeracji rubrykę należy pozostawić pustą</t>
  </si>
  <si>
    <t>Należy podać datę, numer, organ, nazwę i publikator aktualnego rozporządzenia (uchwały) ustanawiającego aglomerację</t>
  </si>
  <si>
    <t>czy oczyszczalnia spełnia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t>
  </si>
  <si>
    <t xml:space="preserve">współrzędne geograficzne aglomeracji 
(oznaczenie punktu charakterystycznego dla aglomeracji; należy przyjąć, że jest to adres urzędu gminy wiodącej 
w aglomeracji) </t>
  </si>
  <si>
    <t>Ankieta sprawozdawcza z realizacji KPOŚK w 2019 r.</t>
  </si>
  <si>
    <t>powiat</t>
  </si>
  <si>
    <t>typ danych w wierszu</t>
  </si>
  <si>
    <t>Jeżeli aglomeracja leży na terenie kilku powiatów należy ich nazwy oddzielić średnikami.</t>
  </si>
  <si>
    <t>Należy wybrać z listy rozwijanej regionalny zarząd gospodarki wodnej, na którego terenie leży aglomeracja. Jeżeli aglomeracja leży na terenie więcej niż jednego RZGW, ankietę należy przesłać wyłącznie do tego RZGW, na terenie którego znajduje się część aglomeracji należąca do gminy o największej RLM.</t>
  </si>
  <si>
    <t>czy wszystkie gminy, na terenie których leży aglomeracja przekazały niezbędne informacje do sprawozdania</t>
  </si>
  <si>
    <t>gminy, które nie przekazały danych oraz przyczyny nieprzekazania danych.</t>
  </si>
  <si>
    <t>status aglomeracji</t>
  </si>
  <si>
    <t>Należy wybrać z listy rozwijanej status aglomeracji
A - Aglomeracja jest aktywna
W - Aglomeracja jest nieaktywna (weszła w skład innej aglomeracji.) W przypadku tego statusu w dalszej części tabeli sprawozdawczej należy podać jedynie numer uchwały wcielającej ją w skład innej aglomeracji 
L - Aglomeracja jest nieaktywna  (została usunięta). W przypadku tego statusu w dalszej części tabeli sprawozdawczej należy podać jedynie numer uchwały likwidującej aglomerację 
Brak sprawozdania - Aglomeracja mimo ustawowego obowiązku nie przekazała ankiety sprawozdawczej. W polu uwag należy zapisać jakie działania podjęto by uzyskać sprawozdanie</t>
  </si>
  <si>
    <t>Należy wybrać z listy rozwijanej rodzaj gminy : wiejska(GW), miejska(GM), miejsko-wiejska(GMW), obszar wiejski(OW), miasto gmina miejsko wiejska(MGMW)</t>
  </si>
  <si>
    <t>rodzaj gminy</t>
  </si>
  <si>
    <t>Odpowiedź należy wybrać z listy rozwijanej.</t>
  </si>
  <si>
    <t>Należy wymienić gminy, które nie przesłały danych niezbędnych do sporządzenia kompletnego sprawozdania oraz wyjaśnić przyczynę niezłożenia danych. Jeżeli wszystkie gminy przekazały informację, rubrykę należy pozostawić PUSTĄ.</t>
  </si>
  <si>
    <t>grupa wielkości aglomeracji zgodna z obowiązującym rozporządzeniem / uchwałą</t>
  </si>
  <si>
    <t>obowiązujące rozporządzenie/uchwała ustanawiająca aglomerację</t>
  </si>
  <si>
    <t>czy w roku 2019 Rada Gminy przyjęła uchwałę aglomeracyjną?</t>
  </si>
  <si>
    <t>Należy wybrać z listy rozwijalnej odpowiedź TAK lub NIE</t>
  </si>
  <si>
    <t>Należy z listy rozwijalnej wybrać zakres zmiany aglomeracji: 0 - nie podjęto uchwały w 2019 r.; 1 - wyznaczono nową aglomerację; 2 - zmniejszono obszar; 3 - zwiększono obszar; 4 - zmieniono tylko RLM; 5 - zmieniono zarówno obszar, jak i RLM; 6 - podjęto uchwałę Rady Gminy bez zmiany dotychczasowych danych aglomeracji</t>
  </si>
  <si>
    <t>RLMrz - wyliczenie automatyczne</t>
  </si>
  <si>
    <t>Nie należy wypełniać, ani nadpisywać wartości w tej kolumnie</t>
  </si>
  <si>
    <t>stan na koniec roku sprawozdawczego</t>
  </si>
  <si>
    <t>liczba mieszkańców stałych korzystających z sieci kanalizacyjnej</t>
  </si>
  <si>
    <t>liczba mieszkańców stałych korzystających ze zbiorników bezodpływowych (szamb)</t>
  </si>
  <si>
    <t>liczba mieszkańców stałych korzystających z przydomowych oczyszczlani ścieków</t>
  </si>
  <si>
    <t>czy gmina/y prowadzą ewidencję zbiorników bezodpływowych oraz przydomowych oczyszczalni ścieków</t>
  </si>
  <si>
    <t>liczba zainstalowanych zbiorników bezodpływowych [szt]</t>
  </si>
  <si>
    <t>liczba przydomowych oczyszczalni scieków [szt]</t>
  </si>
  <si>
    <t>Liczba mieszkańców nieprzyporządkowanych do żadnego systemu zbierania - wyliczenie automatyczne</t>
  </si>
  <si>
    <t>liczba mieszkańców w granicach aglomeracji zameldowana na pobyt stały i czasowy na terenie aglomeracji</t>
  </si>
  <si>
    <t>W tym:</t>
  </si>
  <si>
    <t>całkowita długość sieci kanalizacyjnej sanitarnej w aglomeracji</t>
  </si>
  <si>
    <t>całkowita długość sieci kanalizacyjnej ogólnospławnej w aglomeracji</t>
  </si>
  <si>
    <t>ogółem [km]</t>
  </si>
  <si>
    <t>w tym sieci grawitacyjnej [km]</t>
  </si>
  <si>
    <t>całkowita długość sieci kanalizacyjnej sanitarnej i ogólnospławnej razem - suma automatyczna</t>
  </si>
  <si>
    <t xml:space="preserve"> INFORMACJE O MIESZKAŃCACH</t>
  </si>
  <si>
    <t xml:space="preserve"> INFORMACJE O KANALIZACJI</t>
  </si>
  <si>
    <t>Wpisać całkowitą długość sieci kanalizacji deszczowej. Nie uwzględniać długości sieci ogólnospławnej</t>
  </si>
  <si>
    <t>RLM mieszkańców - wyliczenie automatyczne [RLM]</t>
  </si>
  <si>
    <t>RLM mieszkańców - wyliczenie automatyczne  [RLM]</t>
  </si>
  <si>
    <t>Podać długość sieci kanalizacyjnej wciągniętej na majątek przedsiębiorstwa wodociągowo-kanalizacyjnego w okresie 1.01.2019 r. - 31.12.2019 r.</t>
  </si>
  <si>
    <t>RLM korzystających z sieci kanalizacyjnej na koniec 2019 r.</t>
  </si>
  <si>
    <t>RLM dostarczany do oczyszczalni taborem asenizacyjnym (stan z końca 2019 r.)</t>
  </si>
  <si>
    <t>Należy wpisać wyłącznie liczbę zarejestrowanych miejsc noclegowych  dla bazy noclegowej korzystającej z sieci kanalizacyjnej
1 RLM = 1 miejsce noclegowe</t>
  </si>
  <si>
    <t>Należy wpisać wyłącznie liczbę zarejestrowanych miejsc noclegowych  dla bazy noclegowej, z której ścieki dowożone sa do oczyszczalni taborem asenizacyjnym
1 RLM = 1 miejsce noclegowe</t>
  </si>
  <si>
    <t>całkowita długość sieci kanalizacyjnej wybudowanej i odebranej w roku sprawozdawczym (sanitarnej i ogólnospławnej, nie wliczać deszczowej)
[km]</t>
  </si>
  <si>
    <t>całkowita długość sieci kanalizacyjnej zmodernizowanej w roku sprawozdawczym (sanitarnej i ogólnospławnej, nie wliczać deszczowej)
[km]</t>
  </si>
  <si>
    <t>w tym sieci grawitacyjnej 
[km]</t>
  </si>
  <si>
    <t>Podać długość sieci kanalizacyjnej jaka została zmodernizowana w okresie 1.01.2019 r. - 31.12.2019 r.
Pod pojęciem sieci zmodernizowanej należy rozumieć odcinki sieci istniejących, na których dokonano działań poprawiających ich jakość, funkcjonalność lub żywotność (w tym budowa nowych rurociągów po trasie wcześniej położonych zarówno w wykopie otwartym, jak i metodą crackingu)</t>
  </si>
  <si>
    <t>Należy podać ilość mieszkańców zameldowanych w aglomeracji, którzy zostali podłączeni do kanalizacji w roku sprawozdawczym (nie wlicza się przemysłu i miejsc noclegowych)</t>
  </si>
  <si>
    <t>inwestycje w roku sprawozdawczym</t>
  </si>
  <si>
    <t>ilość ścieków dostarczanych do oczyszczalni taborem asenizacyjnym (tylko ścieki z terenu aglomeracji)
 [tys. m3/r]</t>
  </si>
  <si>
    <t>ilość ścieków oczyszczanych systemami indywidualnymi (przydomowymi oczyszczalniami ścieków) 
[tys. m3/r]</t>
  </si>
  <si>
    <t>bilans ścieków w roku sprawozdawczym</t>
  </si>
  <si>
    <t>ilość ścieków komunalnych odprowadzonych zbiorczym systemem kanalizacyjnym do oczyszczalni [tys. m3/r]</t>
  </si>
  <si>
    <t>ilość ścieków dostarczonych do oczyszczalni taborem asenizacyjnym (tylko ścieki z terenu aglomeracji)
 [tys. m3/r]</t>
  </si>
  <si>
    <t>ilość ścieków oczyszczonych systemami indywidualnymi (przydomowymi oczyszczalniami ścieków) 
[tys. m3/r]</t>
  </si>
  <si>
    <t>całkowita ilość ścieków wytworzonych na terenie aglomeracji w roku sprawozdawczym - wyliczenie automatyczne</t>
  </si>
  <si>
    <r>
      <t xml:space="preserve">UWAGA: W rubryki należy wpisywać wartości </t>
    </r>
    <r>
      <rPr>
        <b/>
        <sz val="11"/>
        <color indexed="8"/>
        <rFont val="Calibri"/>
        <family val="2"/>
      </rPr>
      <t>w tysiącach</t>
    </r>
    <r>
      <rPr>
        <sz val="11"/>
        <color theme="1"/>
        <rFont val="Calibri"/>
        <family val="2"/>
      </rPr>
      <t xml:space="preserve"> metrów sześciennych z dokładnością jednego miejsca po przecinku </t>
    </r>
    <r>
      <rPr>
        <b/>
        <sz val="11"/>
        <color indexed="8"/>
        <rFont val="Calibri"/>
        <family val="2"/>
      </rPr>
      <t>bez stosowania spacji</t>
    </r>
    <r>
      <rPr>
        <sz val="11"/>
        <color theme="1"/>
        <rFont val="Calibri"/>
        <family val="2"/>
      </rPr>
      <t xml:space="preserve"> (separatory pojawiają się automatycznie po wpisaniu wartości i zatwierdzeniu klawiszem enter).
Przykłady:
1. Jeśli w roku sprawozdawczym do oczyszczalni dowieziono taborem asenizacyjnym 56 789 m3, 
w odpowiednią rubrykę należy wpisać 56,8 (lub 56,789).
Po zatwierdzeniu w rubryce pojawi się wartość 56,8.
2. Jeśli w roku sprawozdawczym do oczyszczalni dopłynęło kanalizacją 159 210 008 m3, 
w odpowiednią rubrykę należy wpisać 159210 (lub 159210,008).
Po zatwierdzeniu w rubryce pojawi się wartość 159 210,0</t>
    </r>
  </si>
  <si>
    <t>sprawdzenia</t>
  </si>
  <si>
    <t>Nie należy wypełniać, ani nadpisywać wartości w tych kolumnach</t>
  </si>
  <si>
    <t>% RLM korzyystających z:</t>
  </si>
  <si>
    <t>sieci</t>
  </si>
  <si>
    <t>przydomowych oczyszczalni ścieków</t>
  </si>
  <si>
    <t>zbiorników bezodpływowych (szamb)</t>
  </si>
  <si>
    <t>Suma kontrolna procentów</t>
  </si>
  <si>
    <t>Należy podać liczbę zameldowanych na terenie aglomeracji osób korzystających z odpowiednich systemów zbierania ścieków. Suma z kolumn 23, 24 i 25 nie może być wyższa od wartości z kolumny 22.
UWAGA:
Jeżeli w którejkolwiek kolumnie brak jest mieszkańców korzystających z danego sposobu oczyszczania ścieków należy wpisać wartość "0".
Żadne komórki w wierszu aglomeracyjnym nie mogą być puste.</t>
  </si>
  <si>
    <t>Wartości z tej kolumny pojawiają się automatycznie z przeniesienia z kolumny 23. Nie należy wypełniać, ani nadpisywać wartości w tej kolumnie</t>
  </si>
  <si>
    <t>Wartości z tej kolumny pojawiają się automatycznie z przeniesienia z kolumny 24. Nie należy wypełniać, ani nadpisywać wartości w tej kolumnie</t>
  </si>
  <si>
    <t>Uwaga:
Ścieki z tej kolumny nie wliczają się do sumy ścieków jaka powstała w aglomeracji, ponieważ stanowią część ścieków, których ilość wpisano w kolumny 49, 50 i/lub 51</t>
  </si>
  <si>
    <t>Jeśli wpisano błędne wartości, pojawi się odpowiedni komunikat w kolumnie 58</t>
  </si>
  <si>
    <t>KOŃCOWY PUNKT ZRZUTU</t>
  </si>
  <si>
    <t>nazwa aglomeracji do której odprowadzane są ścieki</t>
  </si>
  <si>
    <t>Należy wpisać numer identyfikacyjny aglomeracji, który został nadany każdej aglomeracji ujętej w KPOŚK. 
I_d aglomeracji składa się z 4 liter i 3 cyfr (oraz ewentualnie litery N lub a dla końcu) bez spacji!</t>
  </si>
  <si>
    <t>i_d aglomeracji do której odprowadzane są ścieki</t>
  </si>
  <si>
    <t>Wypełnia tylko aglomeracja z KP</t>
  </si>
  <si>
    <t>Jeżeli w kolumnie 58 pojawiła się informacja o błędzie, należy dokonać ponownego sprawdzenia poprawności danych w kolumnach:
21; 23; 24; 25; 39; 40; 42 i 43</t>
  </si>
  <si>
    <t>Status oczyszczalni</t>
  </si>
  <si>
    <t>adres oczyszczalni</t>
  </si>
  <si>
    <t>aktualny rodzaj oczyszczalni</t>
  </si>
  <si>
    <t>jeśli oczyszczalnia nie posiada adresu (np. Jest projektowana lub w fazie budowy) należy podać dane z numerem działki</t>
  </si>
  <si>
    <r>
      <t xml:space="preserve">Należy wybrać z listy rozwijanej symbol odpowiadający danemu rodzajowi oczyszczalni i tak:
B - oczyszczalnia biologiczna bez usuwania biogenów, spełniająca standardy odprowadzanych ścieków; non B - oczyszczalnia biologiczna bez usuwania biogenów, niespełniająca standardów odprowadzanych ścieków; PUB1 - oczyszczalnia biologiczna z podwyższonym usuwaniem związków azotu (N), fosforu (P) spełniająca standardy odprowadzanych ścieków dla aglomeracji ≥ 100 000 RLM; non PUB1 - oczyszczalnia jw. niespełniająca standardów odprowadzanych ścieków; PUB2 - oczyszczalnia biologiczna z podwyższonym usuwaniem związków azotu (N), fosforu (P) spełniająca standardy odprowadzanych ścieków dla aglomeracji &lt; 100 000 RLM; non PUB2 - oczyszczalnia jw. niespełniająca standardów odprowadzanych ścieków.
</t>
    </r>
    <r>
      <rPr>
        <sz val="8"/>
        <rFont val="Arial CE"/>
        <family val="0"/>
      </rPr>
      <t>UWAGA: Jeśli oczyszczalnia jest w trakcie budowy lub została zlikwidowana należy wpisać non B</t>
    </r>
  </si>
  <si>
    <t>docelowa maksymalna</t>
  </si>
  <si>
    <t>Należy podać przepływ średni dobowy i maksymalny dobowy z projektu oczyszczalni.
Jeżeli w projekcie nie podano wartości średniej, należy wpisać dane z pozwolenia wodnoprawnego lub zintegrowanego. 
Jeśłi w projekcie i pozwoleniu nie określono wartości "maksymalnej" należy w miejsce wartości maksymalnej przepisać wartość "średnią".
W kolumnę "docelowa maksymalna" należy wpisać wartość jaką będzie miała oczyszczalnia po realizacji wszystkich planowanych inwestycji zrealizowanych do końca 2026 roku.
Jeśli nie planuje się żadnych inwestycji mających wpływ na przepustowość hydrauliczną oczyszczalni należy przepisać wartość z kolumny "maksymalna"</t>
  </si>
  <si>
    <t>projektowa
maksymalna wydajność oczyszczalni  w RLM</t>
  </si>
  <si>
    <t>Należy wpisać projektowe obciążenie oczyszczalni ścieków wyrażone równoważną liczbą mieszkańców RLM, a w przypadku braku projektowej wartości RLM, wpisać  wartość ustaloną na podstawie maksymalnego dobowego projektowego ładunku BZT5, gdzie 1 RLM oczyszczalni równy jest ładunkowi BZT5 w ilości 60 g tlenu na dobę
Wartość należy podać również dla oczyszczalni jeszcze niewybudowanej lub w trakcie budowy.</t>
  </si>
  <si>
    <t>RLM w aglomeracji, obsługiwana przez daną oczyszczalnię</t>
  </si>
  <si>
    <t>Należy wybrać z listy rozwijalnej wartość "1" jeśli oczyszczalnia spełnia warunki pozwolenia lub "0" jeśli warunki nie sa spełnione. Do dokonania oceny należy przeanalizować dane za rok sprawozdawczy</t>
  </si>
  <si>
    <t>Należy wybrać z listy rozwijalnej "1" jeżeli w roku sprawozdawczym oczyszczalnia spełniła wymagania rozporządzenia w zakresie BZT5, ChZT, zawiesiny ogólnej oraz - dla oczyszczalni z pogłębionym usuwaniem biogenów - azotu ogólnego i fosforu ogólnego. Jeżeli warunki nie zostały spełnione przynajmniej dla jednego z tych parametrów należy wybrać "0".</t>
  </si>
  <si>
    <t>dane podstawowe o oczyszczalniach</t>
  </si>
  <si>
    <t>nazwa odbiornika ścieków</t>
  </si>
  <si>
    <t>I rzędu</t>
  </si>
  <si>
    <t>II rzędu</t>
  </si>
  <si>
    <t>III rzędu</t>
  </si>
  <si>
    <t>bezpośredni odbiornik</t>
  </si>
  <si>
    <t>Należy wstawić nazwę odbiornika wg Atlasu hydrologicznego Polski lub na podstawie Mapy Podziału Hydrograficznego Polski (MPHP wersja elektroniczna), natomiast bezpośredni odbiornik podawać wg pozwolenia wodnoprawnego</t>
  </si>
  <si>
    <t>Eksploatacja oczyszczalni</t>
  </si>
  <si>
    <t>BZT5</t>
  </si>
  <si>
    <t>ChZT</t>
  </si>
  <si>
    <t>zawiesina ogólna</t>
  </si>
  <si>
    <t>azot ogólny</t>
  </si>
  <si>
    <t>fosfor ogólny</t>
  </si>
  <si>
    <t>Z listy rozwijanej należy wybrać "1" jeśli dany parametr spełnił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Jeżeli nie spełnił należy wybrać "0".
Jeśli oczyszczalnia jest w trakcie budowy należy wybrać 0.
UWAGA !!!: Dla oczyszczalni w aglomeracjach &lt;10000, dla których w pozwoleniu wodnoprawnym nie narzucono konieczności badania azotu i fosforu, należy dla tych wartości wybrać z listy rozwijalnej "1".</t>
  </si>
  <si>
    <t>Spełnienie przez poszczególne wskaźniki w ściekach odpływających z oczyszczalni wymagań rozporządzenia ściekowego</t>
  </si>
  <si>
    <t>Średnie roczne stężeń zanieczyszczeń w ściekach oczyszczonych z oczyszczalni</t>
  </si>
  <si>
    <t>BZT5 [mgO2/l]</t>
  </si>
  <si>
    <t>ChZT [mgO2/l]</t>
  </si>
  <si>
    <t>zawiesina ogólna [mg/l]</t>
  </si>
  <si>
    <t>azot ogólny [mg/l]</t>
  </si>
  <si>
    <t>fosfor ogólny [mg/l]</t>
  </si>
  <si>
    <t>Należy podać wartości średnich rocznych wskaźników w ściekach dopływających i odpływających do/z oczyszczalni. Wartości powinny być określone na podstawie pomiarów ilości i jakości ścieków prowadzonych zgodnie z rozporządzeniem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t>
  </si>
  <si>
    <t>Średnie roczne stężeń zanieczyszczeń w ściekach dopływających do oczyszczalni</t>
  </si>
  <si>
    <t>Ilość ścieków oczyszczonych odprowadzonych z oczyszczalni do odbiornika w ciągu roku sprawozdawczego
[tys. m3]</t>
  </si>
  <si>
    <t>Wartość należy podać w tysiącach m3 
(patrz też komentarz do kolumn 49 do 53).</t>
  </si>
  <si>
    <t>redukcja biogenów</t>
  </si>
  <si>
    <t>azot [%]</t>
  </si>
  <si>
    <t>fosfor [%]</t>
  </si>
  <si>
    <t>Należy podać wartości redukcji azotu i fosforu w %.
Uwaga: Wartość (wyliczona) na podstawie ładunków dopływających i odpływających 
z oczyszczalni wymagana jest dla oczyszczalni z podwyższonym usuwaniem biogenów. 
Dla pozostałych oczyszczalni należy rubrykę pozostawić pustą.</t>
  </si>
  <si>
    <t>Szacunkowy udział poszczególnych oczyszczalni w RLM korzystających z sieci. Należy podać wartość w % całego RLM aglomeracji.</t>
  </si>
  <si>
    <t>Szacunkowy udział poszczególnych oczyszczalni w RLM korzystających z taboru. Należy podać wartość w % całego RLM aglomeracji.</t>
  </si>
  <si>
    <t>Szacunkowy udział poszczególnych oczyszczalni w uzyskanym % RLM korzystających z sieci (kol 55) i z taboru asenizacyjnego (kol 56)
Uwaga: W przypadku aglomeracji z jedną oczyszczalnią można przepisać wartości z kolumn 55 i 56 – są to wartości maksymalne dla wskazanych kolumn, w przypadku aglomeracji 
z kilkoma oczyszczalniami należy oszacować jaki udział w osiągniętym procencie zbierania siecią i taborem dla całej aglomeracji przynależy do poszczególnej oczyszczalni. Nie należy wliczać RLM spoza aglomeracji (w tym z innych aglomeracji podpiętych przez końcowy punkt).</t>
  </si>
  <si>
    <t>inwestycje</t>
  </si>
  <si>
    <t>inwestycja zakończona w roku sprawozdawczym</t>
  </si>
  <si>
    <t>rodzaj planowanej inwestycji zgodnie z V aKPOŚK</t>
  </si>
  <si>
    <t xml:space="preserve">Należy wybrać skróty rodzaju inwestycji zaplanowanych do realizacji w AKPOŚK2017, tj.:
BN - budowa nowej oczyszczalni ścieków,
M - modernizacja oczyszczalni ścieków, 
MO - modernizacja gospodarki osadowej,
R - rozbudowa oczyszczalni,
RM - rozbudowa i modernizacja oczyszczalni,
L - likwidacja oczyszczalni,
nie dotyczy - nie zaplanowano prowadzenia inwestycji  na oczyszczalni,
kilka inwestycji - zaplanowano kilka inwestycji, których nie można opisać żadnym z powyższych skrótów.
</t>
  </si>
  <si>
    <t>termin zakończenia inwestycji podany w V aKPOŚK</t>
  </si>
  <si>
    <t>wykorzystana metoda stabilizacji i higienizacji osadu na terenie oczyszczalni</t>
  </si>
  <si>
    <t>sucha masa osadów, które powstały na oczyszczalni w roku sprawozdawczym        
[Mg s.m./rok]</t>
  </si>
  <si>
    <t>Należy wpisać ilość osadów jakie powstały na oczyszczalni tj. osady wytworzone i zmagazynowane na oczyszczalni w roku sprawozdawczym w tonach po przeliczeniu na suchą masę</t>
  </si>
  <si>
    <t>Należy z listy rozwijalnej wybrać rodzaj przeróbki w obrębie terenu oczyszczalni:
CAOH - stabilizacja wapnem,
OBF - fermentacja w otwartych komorach fermentacyjnych,
ZKF - fermentacja w zamkniętych komorach fermentacyjnych,
STIN - stabilizacja symultaniczna w reaktorach biologicznych (długi wiek osadu),
STOM - wydzielona stabilizacja tlenowa,
EBSO - egzotermiczna biologiczna stabilizacja osadów (np. ATSO),
INNE - metody nie wymienione powyżej,
BRAK - na terenie oczyszczalni nie przeprowadzono stabilizacji i higienizacji osadu</t>
  </si>
  <si>
    <t>R10  REK - do rekultywacji terenów</t>
  </si>
  <si>
    <t>INNE - żadne z powyższych</t>
  </si>
  <si>
    <t>R10 KOM - do uprawy roślin przeznaczonych na kompost</t>
  </si>
  <si>
    <t>R10 NON - do uprawy roślin nie przeznaczonych do spożycia i pasz</t>
  </si>
  <si>
    <t>R10 ROL - zastosowano w rolnictwie w tym do roślin do produkcji pasz</t>
  </si>
  <si>
    <t>R11/R12 - zastosowano wykorzystanie lub wymianę osadów (przeróbka w instalacji)</t>
  </si>
  <si>
    <t>D9 SUSZ - osad wysuszono</t>
  </si>
  <si>
    <t>D10 INC - osad poddano spaleniu</t>
  </si>
  <si>
    <t>R3 - przeznaczono do produkcji kompostu</t>
  </si>
  <si>
    <t>R10  - do rekultywacji terenów</t>
  </si>
  <si>
    <t>R10 - do uprawy roślin przeznaczonych na kompost</t>
  </si>
  <si>
    <t>R10 - do uprawy roślin nie przeznaczonych do spożycia i pasz</t>
  </si>
  <si>
    <t>R10 - zastosowano w rolnictwie w tym do roślin do produkcji pasz</t>
  </si>
  <si>
    <t>D9 - osad wysuszono</t>
  </si>
  <si>
    <t>D10 - osad poddano spaleniu</t>
  </si>
  <si>
    <t>INNE - żadne z poprzednich kolumn</t>
  </si>
  <si>
    <t>metoda unieszkodliwiania/odzysku [Mg/a]</t>
  </si>
  <si>
    <t>Osad przyjęty na oczyszczalnię ścieków do przeróbki [Mg/a]</t>
  </si>
  <si>
    <t xml:space="preserve">Podać suchą masę osadów przyjętych na oczyszczalnię do przeróbki z innych zakładów
</t>
  </si>
  <si>
    <t>Osad czasowo zmagazynowany na terenie oczyszczalni do unieszkodliwienia lub odzysku po roku sprawozdawczym</t>
  </si>
  <si>
    <t>Osad wywieziono do innej oczyszczalni celem dalszej obróbki</t>
  </si>
  <si>
    <t>R11 i/lub R12 - zastosowano wykorzystanie lub wymianę osadów (przeróbka w instalacji) za wyjątkiem przekazania do innej oczyszczalni ścieków</t>
  </si>
  <si>
    <t xml:space="preserve">Ilości osadów należy podawać w tonach w przeliczeniu na suchą masę z dokładnością do 1 tony.
Nie należy dublować wartości. Np. Jeśli osad poddano suszeniu, a następnie spaleniu, jego ilość wykazuje się tylko w kolumnie "D10 - osad poddano spaleniu".
W przypadku spalarni należy podać suchą masę osadu skierowanego do spalenia.
UWAGA:
Suma kolumn 103 i 116 (osad powstały na oczyszczalni i przyjęty) powinna zgadzać się z sumą kolumn 105 do 115 (osad unieszkodliwiony, odzyskany, zmagazynowany lub wywieziony).
Przykład:
Jeśli oczyszczalnia poddała spaleniu osad powstały na jej terenie oraz osad dowieziony z innej oczyszczalni, to w kolumnę 112 należy wpisać całkowitą masę spalonego osadu. Masa ta będzie rozbita na 2 wartości, które zostaną wykazane odpowiednio w kolumnach 103 i 116. </t>
  </si>
  <si>
    <t>na zbiorcze systemy kanalizacyjne</t>
  </si>
  <si>
    <t>na oczyszczalnie ścieków w aglomeracji</t>
  </si>
  <si>
    <t>nakłady poniesione w roku sprawozdawczym w tysiącach PLN</t>
  </si>
  <si>
    <t>Należy podać wielkość nakładów poniesionych na inwestycje w zakresie zbiorczych systemów kanalizacyjnych w tysiącach zł w zaokrągleniu do 1000 zł (bez miejsc po przecinku). 
Jeśli podano nakłady a nie wykazano wybudowanej sieci mamy do czynienia najprawdopodobniej z błędem jeśli nie to należydodac komentarz w kolumnie uwagi) 
Podobnie jest z modernizacją , należy sprawdzić czy wykazano sieć jeśli są wykazane koszty i na odwrót</t>
  </si>
  <si>
    <t xml:space="preserve">razem - wyliczenie automatyczne                   </t>
  </si>
  <si>
    <t>wydatki na sieć - razem (wyliczenie automatyczne)</t>
  </si>
  <si>
    <t>wydatki na oczyszczalnie - razem (wyliczenie automatyczne)</t>
  </si>
  <si>
    <t>koszty związane z wykonaniem dokumentacji projektowej [tys. zł]</t>
  </si>
  <si>
    <t>koszty związane z wybudowaniem sieci [tys. zł]</t>
  </si>
  <si>
    <t>koszty związane z modernizacją sieci [tys. zł]</t>
  </si>
  <si>
    <t>koszty związane z inwestycjami na oczyszczalni [tys. zł]</t>
  </si>
  <si>
    <t>koszty związane z przeróbką osadu na oczyszczalni [tys. zł]</t>
  </si>
  <si>
    <t>koszty związane z zagospodarowaniem osadu [tys. zł]</t>
  </si>
  <si>
    <t>Wartości podawać w tysiącach zł z zaokrągleniem do 1000 zł bez miejsc po przecinku</t>
  </si>
  <si>
    <t>Należy przedstawić nazwy źródeł finansowania oraz wysokość środków z każdego z nich. Należy pamiętać o podaniu kwot w TYSIĄCACH złotych. Jeśli nie wykorzystano środków z danego źródła, odpowiednie pola należy pozostawić puste bez wpisywania "nie dotyczy", "-", "brak" itp.</t>
  </si>
  <si>
    <t xml:space="preserve">źródła pochodzenia oraz kwoty poniesione w roku sprawozdawczym [tys. zł] </t>
  </si>
  <si>
    <t>Poniesione wydatki razem - przeliczenie automatyczne</t>
  </si>
  <si>
    <t>lokalizacje - format dziesiętny</t>
  </si>
  <si>
    <t>DODATKOWE INFORMACJE RAPORTOWE WYMAGANE PRZEZ KE</t>
  </si>
  <si>
    <t>szerokość (N)</t>
  </si>
  <si>
    <t>długość (E)</t>
  </si>
  <si>
    <t>czy są monitorowane zrzuty z przelewów burzowych i w jaki sposób</t>
  </si>
  <si>
    <t xml:space="preserve">stosowane metody ograniczające zanieczyszczenia związane 
z przelewem
 wód burzowych </t>
  </si>
  <si>
    <t>czy w roku sprawozdawczym przeprowadzano działania zmierzające do wyeliminowania przecieków rur kanalizacyjnych. Jeśli tak to jakie</t>
  </si>
  <si>
    <t>Czy system kanalizacyjny posiada plan konserwacji i modernizacji</t>
  </si>
  <si>
    <t>Technologie zastosowane do polepszania jakości ścieków oczyszczonych takie jak: UV, chlorowanie, ozonowanie, mikro filtracja, ultrafiltracja, inne</t>
  </si>
  <si>
    <t>ilość przelewów burzowych jakie wystąpiły na kanalizacji ogólnospławnej</t>
  </si>
  <si>
    <t>UWAGA: po wybraniu tej opcji należy w kolumnie uwagi (kol.156) opisać sposób postępowania z osadami</t>
  </si>
  <si>
    <t>Wybór z listy rozwijanej TAK/NIE</t>
  </si>
  <si>
    <t>opisać</t>
  </si>
  <si>
    <t>wpisać wartość (maksymalna dopuszczalna wartość wynosi 20)</t>
  </si>
  <si>
    <t>Data, kiedy pozwolenie wodnoprawne lub zintegrowane dla oczyszczalni ścieków stało się ostateczne</t>
  </si>
  <si>
    <t xml:space="preserve">czy kanalizaca posiada system wykrywania przecieków rur kanalizacyjnych </t>
  </si>
  <si>
    <t>Numer wydanego pozwolenia</t>
  </si>
  <si>
    <t>sytuacje wpływające na nieprawidłowe funkcjonowanie procesu oczyszczania ścieków</t>
  </si>
  <si>
    <t>błędy wykonawcze, błędy eksploatacyjne
niewystarczająca wydajność hydrauliczna, zbyt mała przepustowość pod kątem możliwości przyjęcia ładunku zanieczyszczeń</t>
  </si>
  <si>
    <t>poważne awarie</t>
  </si>
  <si>
    <t>błędy projektowe</t>
  </si>
  <si>
    <t>inne - opis</t>
  </si>
  <si>
    <t>Wybrać z listy rozwijanej odpowiedni opis</t>
  </si>
  <si>
    <t>Należy wybrać z listy rozwijanej grupę wielkości aglomeracji na podstawie RLM:
BC   -  grupa aglomeracji o RLM ≥  150 000
0      -   grupa aglomeracji o RLM w przedziale ≥ 100 000   &lt;  150 000
1      -   grupa aglomeracji o RLM w przedziale  ≥ 15 000   &lt;  100 000
2      -   grupa aglomeracji o RLM w przedziale  ≥ 10 000    &lt;  15 000 
3      -   grupa aglomeracji o RLM w przedziale   ≥   2 000    &lt;  10 000.
symbol grupy RLM należy wpisać w wierszu aglomeracji i oczyszczalni (jeśli w aglo jest kilka oś). Uwaga: we wszystkich wierszach symbol powinien być ten sam, ponieważ dotyczy on RLM z uchwały a nie RLM danej oczyszczalni!</t>
  </si>
  <si>
    <t>Zakres zmian aglomeracji w roku 2019</t>
  </si>
  <si>
    <t>Należy podać całkowitą długość sieci kanalizacyjnej według stanu na 31 grudnia 2019 r. (kanalizacja tłoczna + ciśnieniowa + podciśnieniowa + grawitacyjna) z podziałem na 2 grupy:
- sanitarną,
- ogólnospławną.
Każda z tych grup podzielona została na kolejne 2 grupy:
OGÓŁEM - całkowita długość sieci,
W TYM SIECI GRAWITACYJNEJ - długość części sieci o przepływie grawitacyjnym.
Poszczególne długości sieci kanalizacyjnej należy podawać, nie uwzględniając długości przyłączy kanalizacyjnych. 
Długości powinny być podane w kilometrach.
Należy sie upewnić, że w rubryce "w tym sieci grawitacyjnej" podano tylko część sieci "ogółem". Tym samym wartość ta nie może być większa od "ogółem", choć może być jej równa w przypadku, gdy cała sieć na terenie aglomeracji posiada przepływ wyłącznie grawitacyjny.</t>
  </si>
  <si>
    <t>Nie należy wypełniać, ani nadpisywać wartości w tej kolumnie.
Wartość ta jest sumą ścieków doprowadzonych do oczyszczalni ścieków siecią kanalizacyjną, dowiezionych taborem asenizacyjnym, ścieków z przydomowych oczyszczalni oraz ścieków odprowadzonych bez oczyszczania przelewami burzowymi.</t>
  </si>
  <si>
    <t>Należy wpisać numer identyfikacyjny aglomeracji, który został nadany każdej aglomeracji ujętej w KPOŚK. 
I_d aglomeracji składa się z 4 liter i 3 cyfr (oraz ewentualnie litery N lub a dla końcu) bez spacji!
Uwaga: Można skorzystać z V aKPOŚK, w której nowym aglomeracjom zostały nadane I_d
ID Aglomeracji należy wpisać w wierszu aglomeracji i oczyszczalni (jeśli w aglo jest kilka oś)</t>
  </si>
  <si>
    <t xml:space="preserve">Należy wybrać z listy rozwijanej status aglomeracji
 1 - Oczyszczalnia jest aktywna
 0 - Oczyszczalnia jest nieaktywna (została zlikwidowana bądź jest w trakcie budowy/projektowania)
Nie uzyskano danych z oczyszczalni – w kolumnie uwagi należy opisać dlaczego nie udało się uzyskać danych
W aglomeracjach z wieloma oczyszczalniami, status należy wprowadzić dla każdej oczyszczalni </t>
  </si>
  <si>
    <t>Podać datę w formacie:
RRRR-MM-DD lub
DD.MM.RRRR.
Po wpisaniu powyższych wartości w rubryce automatycznie pojawi się zapis RRRR-MM-DD.
Nie należy używać innych formatów (np.. Wpisywać miesiąc słownie)</t>
  </si>
  <si>
    <t>Datę pozwolenia wpisać w formacie:
RRRR-MM-DD lub
DD.MM.RRRR.
Po wpisaniu powyższych wartości w rubryce automatycznie pojawi się zapis RRRR-MM-DD.
Nie należy używać innych formatów (np.. Wpisywać miesiąc słownie)</t>
  </si>
  <si>
    <t xml:space="preserve">Uwaga: Wypełnioną ankietę sprawozdawczą za rok 2019 należy przekazać w wersji papierowej oraz edytowalnej wersji elektronicznej (drogą mailową) do właściwego terytorialnie Regionalnego Zarządu Gospodarki Wodnej do dnia 28 lutego 2020 r. </t>
  </si>
  <si>
    <t>Ilość kilogramów s.m. osadów przypadająca na 1 RLMrz rocznie (bez uwzględnienia osadów z przydomowych OŚ)</t>
  </si>
  <si>
    <t>Projektowa średnia ilość decymetrów sześciennych ścieków przypadająca na 1 RLM dla aglomeracji z 1 oczyszczalnią</t>
  </si>
  <si>
    <t>Projektowa średnia ilość decymetrów sześciennych ścieków przypadająca na 1 RLM dla danej oczyszczalni w aglomeracjach z wieloma OŚ</t>
  </si>
  <si>
    <t>Należy wybrać z listy rozwijanej typ danych zapisywanych w danym wierszu
Aglomeracja z jedną OŚ – Dane w wierszu będą uwzględniały informacje z zakresu aglomeracji i oczyszczalni (dotyczy aglomeracji z jedną oczyszczalnią)
Wiersz aglo z wieloma OŚ- Dane w wierszu będą zawierały informacje z zakresu aglomeracji – (dotyczy aglomeracji z wieloma oczyszczalniami)
Wiersz OŚ w aglo z wieloma OŚ- Dane w wierszu będą zawierały informacje z zakresu oczyszczalni – (dotyczy aglomeracji z wieloma oczyszczalniami) 
Końcowy punkt - Dane w wierszu nie będą zawierały szczegółowych informacji z zakresu oczyszczalni – (dotyczy aglomeracji z końcowym punktem zrzutu) 
Aglomeracje z jedną oczyszczalnią ścieków należy zapisać w jednym wierszu. Aglomeracje z kilkoma oczyszczalniami ( i tylko takie ) w pierwszym wierszu uzupełniają dane dotyczące aglomeracji i kanalizacji, a dane dotyczące oczyszczalni wpisują w wierszach kolejnych. 
W wierszu dotyczącym aglomeracji należy uwzględnić dane z wszystkich gmin, których tereny leżą w danej aglomeracji.</t>
  </si>
  <si>
    <r>
      <t xml:space="preserve">Należy wybrać z listy rozwijanej symbol regionu wodnego, do którego należy dana aglomeracja i tak:
MW – Region Małej Wisły ; GW – Region Górnej Wisły; SW –  Region Środkowej Wisły
DW – Region Dolnej Wisły
GO – Region Górnej Odry
SO –  Region Środkowej Odry
WT – Region Warty
DOiPZ – Region Dolnej Odry i Przymorza Zachodniego, lub wybieramy słowną nazwę regionu.
</t>
    </r>
    <r>
      <rPr>
        <sz val="8"/>
        <rFont val="Arial CE"/>
        <family val="0"/>
      </rPr>
      <t>Jeśli w aglomeracji jest kilka oczyszczalni i leżą one w różnych regionach wodnych, w pierwszym wierszu (z danymi aglomeracji) wybieramy region wodny dla oczyszczalni o największym RLM, natomiast w wierszach z danymi oczyszczalni wybieramy oddzielnie region odpowiedni dla każdej z nich.</t>
    </r>
  </si>
  <si>
    <t>Należy wybrać z listy rozwijanej symbol dorzecza, do którego należy dana aglomeracja.</t>
  </si>
  <si>
    <t>Należy z listy rozwijalnej wybrać odpowiednią wartość:
TAK - prowadzona jest pełna ewidencja na całym obszarze aglomeracji,
Tylko "szamba" - prowadzona jest ewidencja tylko zbiorników bezodpływowych,
Tylko przydomowe oczyszczalnie - prowadzona jest tylko ewidencja przydomowych oczyszczalni,
Częściowo - prowadzona ewidencja nie obejmuje całego obszaru aglomeracji,
NIE - nie prowadzi się ewidencji na całym obszarze aglomeracji</t>
  </si>
  <si>
    <t>czy gmina/y prowadzą kontrolę nad prawidłową częstotliwością wywozu ścieków ze zbiorników bezodpływowych i osadów z przydomowych oczyszczalni ścieków</t>
  </si>
  <si>
    <t>Należy z listy rozwijalnej wybrać odpowiednią wartość:
TAK - prowadzona jest pełna kontrola przestrzegania przepisów na całym obszarze aglomeracji,
Tylko "szamba" - prowadzona jest kontrola tylko w zakresie opróżniania zbiorników bezodpływowych,
Tylko przydomowe oczyszczalnie - prowadzona jest tylko kontrola wywozu osadów z przydomowych oczyszczalni,
Częściowo - prowadzona kontrola nie obejmuje wszystkich zbiorników i oczyszczalni,
NIE - aglomeracja nie posiada kontroli prawidłowości wywozu nieczystości płynnych i osadów z jej terenu</t>
  </si>
  <si>
    <t>Ilość mieszkańców rzeczywistych podłączonych do sieci kanalizacyjnej w roku sprawozdawczym</t>
  </si>
  <si>
    <t xml:space="preserve">Należy wybrać skróty rodzaju inwestycji zaplanowanej do realizacji i zakończonej, tj.:
BN - budowa nowej oczyszczalni ścieków,
M - modernizacja oczyszczalni ścieków, 
MO - modernizacja gospodarki osadowej,
R - rozbudowa oczyszczalni,
RM - rozbudowa i modernizacja oczyszczalni,
L - likwidacja oczyszczalni,
kilka inwestycji - zrealizowano kilka inwestycji, których zakres wykracza poza powyższe skróty
UWAGA:
W tę kolumnę wpisuje się wyłącznie inwestycje, które zakończono i odebrano w roku sprawozdawczym. Nie należy wybierać inwestycji, które są w trakcie realizacji.
</t>
  </si>
  <si>
    <r>
      <t>projektowa dobowa przepustowość oczyszczalni  
 [m</t>
    </r>
    <r>
      <rPr>
        <vertAlign val="superscript"/>
        <sz val="10"/>
        <rFont val="Calibri"/>
        <family val="2"/>
      </rPr>
      <t>3</t>
    </r>
    <r>
      <rPr>
        <sz val="10"/>
        <rFont val="Calibri"/>
        <family val="2"/>
      </rPr>
      <t>/d]</t>
    </r>
  </si>
  <si>
    <r>
      <t>ilość ścieków nieoczyszczonych
 w aglomeracji</t>
    </r>
    <r>
      <rPr>
        <sz val="10"/>
        <color indexed="8"/>
        <rFont val="Calibri"/>
        <family val="2"/>
      </rPr>
      <t xml:space="preserve">
</t>
    </r>
  </si>
  <si>
    <r>
      <t xml:space="preserve">ilość ścieków nieoczyszczonych
 odprowadzonych do odbiornika bezpośrednio z systemu kanalizacyjnego i przelewów burzowych </t>
    </r>
    <r>
      <rPr>
        <sz val="10"/>
        <color indexed="8"/>
        <rFont val="Calibri"/>
        <family val="2"/>
      </rPr>
      <t xml:space="preserve">
 [tys. m3/r]</t>
    </r>
  </si>
  <si>
    <r>
      <t>ilość ścieków odprowadzonych z oczyszczalni bez ich oczyszczenia (np. uruchomienie awaryjnego by-passu zakładu)</t>
    </r>
    <r>
      <rPr>
        <sz val="10"/>
        <color indexed="8"/>
        <rFont val="Calibri"/>
        <family val="2"/>
      </rPr>
      <t xml:space="preserve">
 [tys. m3/r]</t>
    </r>
  </si>
  <si>
    <t>imię i nazwisko,służbowy  telefon kontaktowy i służbowy adres e-mail osoby do kontaktu na oczyszczalni</t>
  </si>
  <si>
    <t>Powinno się podać dane służbowe do osoby, która posiada wiedzę z zakresu eksploatacji danej oczyszczalni oraz jest zaznajomiona z danymi przekazanymi w niniejszym sprawozdaniu.
Dane z tej rubryki nie będą publikowane.</t>
  </si>
  <si>
    <t>UWAGA! Kolumny 1 i 65 zawierają dane osobowe. Dane te nie będą publikowane. Proszę nie wprowadzać danych osobowych w innych kolumnach i poza zakres określony w kolumach 1 i 65.</t>
  </si>
  <si>
    <t>Dane służbowe potrzebne do kontaktu w przypadku błędnie wypełnionego sprawozdania.
Dane te nie będą publikowane.</t>
  </si>
  <si>
    <t xml:space="preserve">imię i nazwisko, służbowy email oraz służbowy numer telefonu osoby wypełniającej ankietę w danej aglomeracji </t>
  </si>
  <si>
    <t>Nie należy wpisywać oczyszczalni nie wykazanych w V AKPOŚK</t>
  </si>
  <si>
    <t>należy wpisać nazwę aglomeracji, do sieci której są odprowadzane ścieki. Nazwa aglomeracji powinna być zgodna z występującą w ankiecie V AKPOŚK</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</si>
</sst>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
    <numFmt numFmtId="168" formatCode="#,##0.0000"/>
    <numFmt numFmtId="169" formatCode="[$-415]d\ mmmm\ yyyy"/>
    <numFmt numFmtId="170" formatCode="0.0%"/>
    <numFmt numFmtId="171" formatCode="yyyy/mm/dd;@"/>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415]dddd\,\ d\ mmmm\ yyyy"/>
    <numFmt numFmtId="177" formatCode="yyyy\-mm\-dd;@"/>
  </numFmts>
  <fonts count="64">
    <font>
      <sz val="11"/>
      <color theme="1"/>
      <name val="Calibri"/>
      <family val="2"/>
    </font>
    <font>
      <sz val="11"/>
      <color indexed="8"/>
      <name val="Calibri"/>
      <family val="2"/>
    </font>
    <font>
      <b/>
      <sz val="10"/>
      <color indexed="8"/>
      <name val="Arial"/>
      <family val="2"/>
    </font>
    <font>
      <b/>
      <sz val="10"/>
      <color indexed="8"/>
      <name val="Calibri"/>
      <family val="2"/>
    </font>
    <font>
      <sz val="10"/>
      <color indexed="8"/>
      <name val="Calibri"/>
      <family val="2"/>
    </font>
    <font>
      <sz val="10"/>
      <name val="Calibri"/>
      <family val="2"/>
    </font>
    <font>
      <b/>
      <sz val="10"/>
      <name val="Calibri"/>
      <family val="2"/>
    </font>
    <font>
      <sz val="8"/>
      <name val="Calibri"/>
      <family val="2"/>
    </font>
    <font>
      <sz val="9"/>
      <name val="Arial CE"/>
      <family val="2"/>
    </font>
    <font>
      <b/>
      <sz val="9"/>
      <name val="Arial CE"/>
      <family val="2"/>
    </font>
    <font>
      <sz val="10"/>
      <name val="Arial CE"/>
      <family val="0"/>
    </font>
    <font>
      <sz val="8"/>
      <name val="Arial CE"/>
      <family val="0"/>
    </font>
    <font>
      <sz val="8"/>
      <name val="Arial"/>
      <family val="2"/>
    </font>
    <font>
      <b/>
      <sz val="11"/>
      <color indexed="8"/>
      <name val="Calibri"/>
      <family val="2"/>
    </font>
    <font>
      <vertAlign val="superscript"/>
      <sz val="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b/>
      <sz val="11"/>
      <color indexed="52"/>
      <name val="Calibri"/>
      <family val="2"/>
    </font>
    <font>
      <u val="single"/>
      <sz val="11"/>
      <color indexed="20"/>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Arial"/>
      <family val="2"/>
    </font>
    <font>
      <b/>
      <sz val="10"/>
      <color indexed="10"/>
      <name val="Calibri"/>
      <family val="2"/>
    </font>
    <font>
      <sz val="9"/>
      <color indexed="8"/>
      <name val="Calibri"/>
      <family val="2"/>
    </font>
    <font>
      <b/>
      <sz val="14"/>
      <color indexed="10"/>
      <name val="Calibri"/>
      <family val="2"/>
    </font>
    <font>
      <sz val="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Arial"/>
      <family val="2"/>
    </font>
    <font>
      <b/>
      <sz val="10"/>
      <color rgb="FFFF0000"/>
      <name val="Calibri"/>
      <family val="2"/>
    </font>
    <font>
      <sz val="9"/>
      <color rgb="FF000000"/>
      <name val="Calibri"/>
      <family val="2"/>
    </font>
    <font>
      <sz val="10"/>
      <color rgb="FF000000"/>
      <name val="Calibri"/>
      <family val="2"/>
    </font>
    <font>
      <sz val="10"/>
      <color theme="1"/>
      <name val="Calibri"/>
      <family val="2"/>
    </font>
    <font>
      <b/>
      <sz val="10"/>
      <color theme="1"/>
      <name val="Calibri"/>
      <family val="2"/>
    </font>
    <font>
      <b/>
      <sz val="14"/>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24997000396251678"/>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top style="thin"/>
      <bottom style="thin"/>
    </border>
    <border>
      <left/>
      <right/>
      <top style="thin"/>
      <bottom/>
    </border>
    <border>
      <left style="thin"/>
      <right/>
      <top style="thin"/>
      <bottom/>
    </border>
    <border>
      <left style="thin"/>
      <right style="thin"/>
      <top style="thin"/>
      <bottom/>
    </border>
    <border>
      <left style="thin"/>
      <right style="thin"/>
      <top/>
      <bottom/>
    </border>
    <border>
      <left/>
      <right style="thin"/>
      <top style="thin"/>
      <bottom/>
    </border>
    <border>
      <left style="thin"/>
      <right/>
      <top/>
      <bottom/>
    </border>
    <border>
      <left/>
      <right style="thin"/>
      <top/>
      <bottom/>
    </border>
    <border>
      <left style="thin"/>
      <right/>
      <top/>
      <bottom style="thin"/>
    </border>
    <border>
      <left>
        <color indexed="63"/>
      </left>
      <right style="thin"/>
      <top>
        <color indexed="63"/>
      </top>
      <bottom style="thin"/>
    </border>
    <border>
      <left>
        <color indexed="63"/>
      </left>
      <right>
        <color indexed="63"/>
      </right>
      <top>
        <color indexed="63"/>
      </top>
      <bottom style="thin"/>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10" fillId="0" borderId="0">
      <alignment/>
      <protection/>
    </xf>
    <xf numFmtId="0" fontId="49" fillId="0" borderId="0">
      <alignment/>
      <protection/>
    </xf>
    <xf numFmtId="0" fontId="50" fillId="27" borderId="1" applyNumberForma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226">
    <xf numFmtId="0" fontId="0" fillId="0" borderId="0" xfId="0" applyFont="1" applyAlignment="1">
      <alignment/>
    </xf>
    <xf numFmtId="0" fontId="0" fillId="0" borderId="0" xfId="0" applyFill="1" applyAlignment="1">
      <alignment/>
    </xf>
    <xf numFmtId="0" fontId="2" fillId="0" borderId="0" xfId="0" applyFont="1" applyFill="1" applyAlignment="1">
      <alignment/>
    </xf>
    <xf numFmtId="0" fontId="5" fillId="0" borderId="10" xfId="0" applyFont="1" applyFill="1" applyBorder="1" applyAlignment="1">
      <alignment/>
    </xf>
    <xf numFmtId="0" fontId="5" fillId="0" borderId="10" xfId="0" applyNumberFormat="1" applyFont="1" applyFill="1" applyBorder="1" applyAlignment="1">
      <alignment horizontal="left" vertical="top" wrapText="1"/>
    </xf>
    <xf numFmtId="3" fontId="5" fillId="0" borderId="10" xfId="0" applyNumberFormat="1" applyFont="1" applyFill="1" applyBorder="1" applyAlignment="1">
      <alignment horizontal="left" vertical="top" wrapText="1"/>
    </xf>
    <xf numFmtId="167" fontId="6" fillId="0" borderId="10" xfId="0" applyNumberFormat="1" applyFont="1" applyFill="1" applyBorder="1" applyAlignment="1">
      <alignment horizontal="right" vertical="top" wrapText="1"/>
    </xf>
    <xf numFmtId="167" fontId="5" fillId="0" borderId="10" xfId="0" applyNumberFormat="1" applyFont="1" applyFill="1" applyBorder="1" applyAlignment="1">
      <alignment horizontal="right" vertical="top" wrapText="1"/>
    </xf>
    <xf numFmtId="0" fontId="5" fillId="0" borderId="10" xfId="0" applyFont="1" applyFill="1" applyBorder="1" applyAlignment="1">
      <alignment horizontal="left" vertical="top" wrapText="1"/>
    </xf>
    <xf numFmtId="3" fontId="5" fillId="0" borderId="10" xfId="0" applyNumberFormat="1" applyFont="1" applyFill="1" applyBorder="1" applyAlignment="1">
      <alignment horizontal="right" vertical="top"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3" fontId="5" fillId="34" borderId="10" xfId="0" applyNumberFormat="1" applyFont="1" applyFill="1" applyBorder="1" applyAlignment="1">
      <alignment horizontal="left" vertical="top" wrapText="1"/>
    </xf>
    <xf numFmtId="0" fontId="8" fillId="0" borderId="11" xfId="0" applyNumberFormat="1" applyFont="1" applyFill="1" applyBorder="1" applyAlignment="1">
      <alignment horizontal="left" vertical="top" wrapText="1"/>
    </xf>
    <xf numFmtId="0" fontId="8" fillId="34" borderId="11" xfId="0" applyNumberFormat="1" applyFont="1" applyFill="1" applyBorder="1" applyAlignment="1">
      <alignment horizontal="left" vertical="top" wrapText="1"/>
    </xf>
    <xf numFmtId="0" fontId="5" fillId="34" borderId="10" xfId="0" applyFont="1" applyFill="1" applyBorder="1" applyAlignment="1">
      <alignment/>
    </xf>
    <xf numFmtId="0" fontId="5" fillId="34" borderId="10" xfId="0" applyNumberFormat="1" applyFont="1" applyFill="1" applyBorder="1" applyAlignment="1">
      <alignment horizontal="left" vertical="top" wrapText="1"/>
    </xf>
    <xf numFmtId="167" fontId="6" fillId="34" borderId="10" xfId="0" applyNumberFormat="1" applyFont="1" applyFill="1" applyBorder="1" applyAlignment="1">
      <alignment horizontal="right" vertical="top" wrapText="1"/>
    </xf>
    <xf numFmtId="167" fontId="5" fillId="34" borderId="10" xfId="0" applyNumberFormat="1" applyFont="1" applyFill="1" applyBorder="1" applyAlignment="1">
      <alignment horizontal="right" vertical="top" wrapText="1"/>
    </xf>
    <xf numFmtId="0" fontId="5" fillId="34" borderId="10" xfId="0" applyFont="1" applyFill="1" applyBorder="1" applyAlignment="1">
      <alignment horizontal="left" vertical="top" wrapText="1"/>
    </xf>
    <xf numFmtId="3" fontId="5" fillId="34" borderId="10" xfId="0" applyNumberFormat="1" applyFont="1" applyFill="1" applyBorder="1" applyAlignment="1">
      <alignment horizontal="right" vertical="top" wrapText="1"/>
    </xf>
    <xf numFmtId="168" fontId="8" fillId="0" borderId="11" xfId="0" applyNumberFormat="1" applyFont="1" applyFill="1" applyBorder="1" applyAlignment="1">
      <alignment horizontal="left" vertical="center" wrapText="1"/>
    </xf>
    <xf numFmtId="167" fontId="9" fillId="0" borderId="11"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3" fontId="8" fillId="35" borderId="11" xfId="0" applyNumberFormat="1" applyFont="1" applyFill="1" applyBorder="1" applyAlignment="1">
      <alignment horizontal="left" vertical="center" wrapText="1"/>
    </xf>
    <xf numFmtId="3" fontId="5" fillId="35" borderId="11" xfId="0" applyNumberFormat="1" applyFont="1" applyFill="1" applyBorder="1" applyAlignment="1">
      <alignment horizontal="left" vertical="top" wrapText="1"/>
    </xf>
    <xf numFmtId="0" fontId="0" fillId="35" borderId="10" xfId="0" applyFill="1" applyBorder="1" applyAlignment="1">
      <alignment/>
    </xf>
    <xf numFmtId="168" fontId="0" fillId="35" borderId="10" xfId="0" applyNumberFormat="1" applyFill="1" applyBorder="1" applyAlignment="1">
      <alignment/>
    </xf>
    <xf numFmtId="10" fontId="0" fillId="35" borderId="10" xfId="0" applyNumberFormat="1" applyFill="1" applyBorder="1" applyAlignment="1">
      <alignment horizontal="center" vertical="center"/>
    </xf>
    <xf numFmtId="0" fontId="5" fillId="34" borderId="11" xfId="0" applyNumberFormat="1" applyFont="1" applyFill="1" applyBorder="1" applyAlignment="1">
      <alignment horizontal="left" vertical="top" wrapText="1"/>
    </xf>
    <xf numFmtId="0" fontId="0" fillId="0" borderId="10" xfId="0" applyBorder="1" applyAlignment="1">
      <alignment/>
    </xf>
    <xf numFmtId="0" fontId="57" fillId="0" borderId="0" xfId="0" applyFont="1" applyAlignment="1">
      <alignment/>
    </xf>
    <xf numFmtId="0" fontId="5" fillId="34" borderId="11" xfId="0" applyFont="1" applyFill="1" applyBorder="1" applyAlignment="1">
      <alignment/>
    </xf>
    <xf numFmtId="0" fontId="0" fillId="34" borderId="10" xfId="0" applyFill="1" applyBorder="1" applyAlignment="1">
      <alignment/>
    </xf>
    <xf numFmtId="0" fontId="58"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left" vertical="center" wrapText="1"/>
    </xf>
    <xf numFmtId="0" fontId="0" fillId="36" borderId="0" xfId="0" applyFill="1" applyAlignment="1">
      <alignment horizontal="left" vertical="center"/>
    </xf>
    <xf numFmtId="0" fontId="0" fillId="34" borderId="0" xfId="0" applyFill="1" applyAlignment="1">
      <alignment/>
    </xf>
    <xf numFmtId="0" fontId="3" fillId="0" borderId="12" xfId="0" applyFont="1" applyFill="1" applyBorder="1" applyAlignment="1">
      <alignment horizontal="left" vertical="center" wrapText="1"/>
    </xf>
    <xf numFmtId="167" fontId="5" fillId="35" borderId="10" xfId="0" applyNumberFormat="1" applyFont="1" applyFill="1" applyBorder="1" applyAlignment="1">
      <alignment/>
    </xf>
    <xf numFmtId="167" fontId="5" fillId="35" borderId="10" xfId="0" applyNumberFormat="1" applyFont="1" applyFill="1" applyBorder="1" applyAlignment="1">
      <alignment wrapText="1"/>
    </xf>
    <xf numFmtId="3" fontId="5" fillId="34" borderId="0" xfId="0" applyNumberFormat="1" applyFont="1" applyFill="1" applyBorder="1" applyAlignment="1">
      <alignment horizontal="left" vertical="top" wrapText="1"/>
    </xf>
    <xf numFmtId="167" fontId="5" fillId="0" borderId="10" xfId="0" applyNumberFormat="1" applyFont="1" applyFill="1" applyBorder="1" applyAlignment="1">
      <alignment horizontal="left" vertical="top" wrapText="1"/>
    </xf>
    <xf numFmtId="3" fontId="5" fillId="35" borderId="10" xfId="0" applyNumberFormat="1" applyFont="1" applyFill="1" applyBorder="1" applyAlignment="1">
      <alignment horizontal="right" vertical="top" wrapText="1"/>
    </xf>
    <xf numFmtId="0" fontId="3" fillId="0" borderId="0" xfId="0" applyFont="1" applyFill="1" applyBorder="1" applyAlignment="1">
      <alignment horizontal="left" vertical="center"/>
    </xf>
    <xf numFmtId="0" fontId="8" fillId="0" borderId="10" xfId="0" applyFont="1" applyFill="1" applyBorder="1" applyAlignment="1">
      <alignment horizontal="left" vertical="top" wrapText="1"/>
    </xf>
    <xf numFmtId="0" fontId="8" fillId="0" borderId="10" xfId="0" applyNumberFormat="1" applyFont="1" applyFill="1" applyBorder="1" applyAlignment="1">
      <alignment horizontal="left" vertical="center" wrapText="1"/>
    </xf>
    <xf numFmtId="167" fontId="8" fillId="0" borderId="10" xfId="0" applyNumberFormat="1" applyFont="1" applyFill="1" applyBorder="1" applyAlignment="1">
      <alignment horizontal="left" vertical="top" wrapText="1"/>
    </xf>
    <xf numFmtId="167" fontId="57" fillId="35" borderId="10" xfId="0" applyNumberFormat="1" applyFont="1" applyFill="1" applyBorder="1" applyAlignment="1">
      <alignment horizontal="center" vertical="center" wrapText="1"/>
    </xf>
    <xf numFmtId="0" fontId="0" fillId="0" borderId="10" xfId="0" applyBorder="1" applyAlignment="1">
      <alignment wrapText="1"/>
    </xf>
    <xf numFmtId="0" fontId="8" fillId="0" borderId="10" xfId="0" applyFont="1" applyFill="1" applyBorder="1" applyAlignment="1">
      <alignment horizontal="left" vertical="top" wrapText="1"/>
    </xf>
    <xf numFmtId="177" fontId="0" fillId="0" borderId="10" xfId="0" applyNumberFormat="1" applyBorder="1" applyAlignment="1">
      <alignment wrapText="1"/>
    </xf>
    <xf numFmtId="177" fontId="5" fillId="0" borderId="10" xfId="0" applyNumberFormat="1" applyFont="1" applyFill="1" applyBorder="1" applyAlignment="1">
      <alignment/>
    </xf>
    <xf numFmtId="0" fontId="0" fillId="0" borderId="0" xfId="0" applyAlignment="1">
      <alignment wrapText="1"/>
    </xf>
    <xf numFmtId="0" fontId="3" fillId="0" borderId="0" xfId="0" applyFont="1" applyFill="1" applyAlignment="1">
      <alignment horizontal="center"/>
    </xf>
    <xf numFmtId="0" fontId="59" fillId="37" borderId="14" xfId="0" applyFont="1" applyFill="1" applyBorder="1" applyAlignment="1">
      <alignment horizontal="center" vertical="center" wrapText="1"/>
    </xf>
    <xf numFmtId="0" fontId="3" fillId="0" borderId="0" xfId="0" applyFont="1" applyFill="1" applyAlignment="1">
      <alignment/>
    </xf>
    <xf numFmtId="0" fontId="59" fillId="0" borderId="11" xfId="0" applyFont="1" applyFill="1" applyBorder="1" applyAlignment="1">
      <alignment horizontal="center" vertical="center" wrapText="1"/>
    </xf>
    <xf numFmtId="0" fontId="59" fillId="37"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37"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7" borderId="10" xfId="0"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5" fillId="37" borderId="11" xfId="0"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5" fillId="37" borderId="11" xfId="0" applyNumberFormat="1" applyFont="1" applyFill="1" applyBorder="1" applyAlignment="1">
      <alignment horizontal="center" vertical="center" wrapText="1"/>
    </xf>
    <xf numFmtId="0" fontId="60" fillId="37" borderId="11" xfId="0" applyFont="1" applyFill="1" applyBorder="1" applyAlignment="1">
      <alignment horizontal="center" vertical="top" wrapText="1"/>
    </xf>
    <xf numFmtId="0" fontId="60" fillId="0"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57"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1" fontId="4" fillId="37" borderId="15" xfId="0" applyNumberFormat="1" applyFont="1" applyFill="1" applyBorder="1" applyAlignment="1">
      <alignment horizontal="center" vertical="center" wrapText="1"/>
    </xf>
    <xf numFmtId="1" fontId="4" fillId="37" borderId="16" xfId="0" applyNumberFormat="1" applyFont="1" applyFill="1" applyBorder="1" applyAlignment="1">
      <alignment horizontal="center" vertical="center" wrapText="1"/>
    </xf>
    <xf numFmtId="1" fontId="4" fillId="37" borderId="11" xfId="0" applyNumberFormat="1" applyFont="1" applyFill="1" applyBorder="1" applyAlignment="1">
      <alignment horizontal="center" vertical="center" wrapText="1"/>
    </xf>
    <xf numFmtId="1" fontId="4" fillId="37"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57" fillId="0" borderId="14" xfId="0" applyFont="1" applyBorder="1" applyAlignment="1">
      <alignment horizontal="center" vertical="center" wrapText="1"/>
    </xf>
    <xf numFmtId="0" fontId="0" fillId="0" borderId="17" xfId="0" applyBorder="1" applyAlignment="1">
      <alignment horizontal="center" wrapText="1"/>
    </xf>
    <xf numFmtId="0" fontId="0" fillId="0" borderId="18" xfId="0" applyBorder="1" applyAlignment="1">
      <alignment horizontal="center" vertical="center" wrapText="1"/>
    </xf>
    <xf numFmtId="0" fontId="0" fillId="0" borderId="19" xfId="0"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wrapText="1"/>
    </xf>
    <xf numFmtId="0" fontId="0" fillId="0" borderId="17" xfId="0" applyBorder="1" applyAlignment="1">
      <alignment horizontal="center" vertical="center" wrapText="1"/>
    </xf>
    <xf numFmtId="0" fontId="57" fillId="0" borderId="18" xfId="0" applyFont="1" applyBorder="1" applyAlignment="1">
      <alignment horizontal="center" vertical="center" wrapText="1"/>
    </xf>
    <xf numFmtId="0" fontId="0" fillId="0" borderId="19" xfId="0" applyBorder="1" applyAlignment="1">
      <alignment horizontal="center" vertical="center" wrapText="1"/>
    </xf>
    <xf numFmtId="0" fontId="57"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10" xfId="0" applyFont="1" applyFill="1" applyBorder="1" applyAlignment="1">
      <alignment horizontal="center" vertical="center" wrapText="1"/>
    </xf>
    <xf numFmtId="166" fontId="61" fillId="0" borderId="10" xfId="0" applyNumberFormat="1" applyFont="1" applyFill="1" applyBorder="1" applyAlignment="1">
      <alignment horizontal="center" vertical="center" wrapText="1"/>
    </xf>
    <xf numFmtId="0" fontId="5" fillId="37" borderId="15" xfId="0" applyFont="1" applyFill="1" applyBorder="1" applyAlignment="1">
      <alignment horizontal="center" vertical="center" wrapText="1"/>
    </xf>
    <xf numFmtId="0" fontId="0" fillId="0" borderId="11"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7" fillId="0" borderId="10" xfId="0" applyFont="1" applyBorder="1" applyAlignment="1">
      <alignment horizontal="center" vertical="center" wrapText="1"/>
    </xf>
    <xf numFmtId="0" fontId="60" fillId="37" borderId="10" xfId="0" applyFont="1" applyFill="1" applyBorder="1" applyAlignment="1">
      <alignment horizontal="center" vertical="center" wrapText="1"/>
    </xf>
    <xf numFmtId="0" fontId="0" fillId="37" borderId="14" xfId="0" applyFill="1" applyBorder="1" applyAlignment="1">
      <alignment horizontal="center" vertical="center" wrapText="1"/>
    </xf>
    <xf numFmtId="0" fontId="0" fillId="0" borderId="13" xfId="0" applyBorder="1" applyAlignment="1">
      <alignment horizontal="center" vertical="center" wrapText="1"/>
    </xf>
    <xf numFmtId="0" fontId="0" fillId="37" borderId="18" xfId="0" applyFill="1"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60" fillId="0"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60" fillId="0" borderId="14" xfId="0" applyFont="1" applyFill="1" applyBorder="1" applyAlignment="1">
      <alignment horizontal="center" vertical="center" wrapText="1"/>
    </xf>
    <xf numFmtId="0" fontId="61" fillId="0" borderId="17" xfId="0" applyFont="1" applyBorder="1" applyAlignment="1">
      <alignment horizontal="center" vertical="center" wrapText="1"/>
    </xf>
    <xf numFmtId="0" fontId="5" fillId="0" borderId="14" xfId="0" applyFont="1" applyFill="1" applyBorder="1" applyAlignment="1">
      <alignment horizontal="center" vertical="center" wrapText="1"/>
    </xf>
    <xf numFmtId="0" fontId="0" fillId="0" borderId="17" xfId="0" applyFont="1" applyBorder="1" applyAlignment="1">
      <alignment horizontal="center" vertical="center" wrapText="1"/>
    </xf>
    <xf numFmtId="0" fontId="62" fillId="0" borderId="23" xfId="0" applyFont="1" applyFill="1" applyBorder="1" applyAlignment="1">
      <alignment horizontal="left" vertical="center"/>
    </xf>
    <xf numFmtId="0" fontId="62" fillId="0" borderId="12" xfId="0" applyFont="1" applyFill="1" applyBorder="1" applyAlignment="1">
      <alignment horizontal="left"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12" fillId="0" borderId="15" xfId="53" applyFont="1" applyBorder="1" applyAlignment="1">
      <alignment horizontal="center" vertical="center" wrapText="1"/>
      <protection/>
    </xf>
    <xf numFmtId="0" fontId="61" fillId="0" borderId="15" xfId="0" applyFont="1" applyFill="1" applyBorder="1" applyAlignment="1">
      <alignment horizontal="center" vertical="center" wrapText="1"/>
    </xf>
    <xf numFmtId="0" fontId="12" fillId="0" borderId="23" xfId="53" applyFont="1" applyBorder="1" applyAlignment="1">
      <alignment horizontal="center" vertical="center" wrapText="1"/>
      <protection/>
    </xf>
    <xf numFmtId="0" fontId="0" fillId="0" borderId="24" xfId="0" applyBorder="1" applyAlignment="1">
      <alignment horizontal="center" vertical="center" wrapText="1"/>
    </xf>
    <xf numFmtId="0" fontId="61" fillId="0" borderId="15" xfId="52" applyFont="1" applyFill="1" applyBorder="1" applyAlignment="1">
      <alignment horizontal="center" vertical="center" wrapText="1"/>
      <protection/>
    </xf>
    <xf numFmtId="0" fontId="61" fillId="0" borderId="16" xfId="0" applyFont="1" applyBorder="1" applyAlignment="1">
      <alignment horizontal="center" vertical="center" wrapText="1"/>
    </xf>
    <xf numFmtId="0" fontId="0" fillId="0" borderId="0" xfId="0" applyBorder="1" applyAlignment="1">
      <alignment horizontal="center" vertical="center" wrapText="1"/>
    </xf>
    <xf numFmtId="0" fontId="3" fillId="0" borderId="23" xfId="0" applyFont="1" applyFill="1" applyBorder="1" applyAlignment="1">
      <alignment horizontal="left" vertical="center"/>
    </xf>
    <xf numFmtId="0" fontId="0" fillId="0" borderId="12" xfId="0" applyFill="1" applyBorder="1" applyAlignment="1">
      <alignment horizontal="left" vertical="center"/>
    </xf>
    <xf numFmtId="0" fontId="5" fillId="0" borderId="10" xfId="0" applyFont="1" applyFill="1" applyBorder="1" applyAlignment="1">
      <alignment horizontal="center" vertical="center"/>
    </xf>
    <xf numFmtId="0" fontId="0" fillId="0" borderId="10" xfId="0" applyFont="1" applyBorder="1" applyAlignment="1">
      <alignment horizontal="center" vertical="center"/>
    </xf>
    <xf numFmtId="3" fontId="11" fillId="0" borderId="14" xfId="53" applyNumberFormat="1" applyFont="1" applyFill="1" applyBorder="1" applyAlignment="1">
      <alignment horizontal="center" vertical="center" wrapText="1"/>
      <protection/>
    </xf>
    <xf numFmtId="0" fontId="3" fillId="0" borderId="12"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166" fontId="5" fillId="0" borderId="23"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166" fontId="5" fillId="0" borderId="10" xfId="0" applyNumberFormat="1" applyFont="1" applyFill="1" applyBorder="1" applyAlignment="1">
      <alignment horizontal="center" vertical="center" wrapText="1"/>
    </xf>
    <xf numFmtId="0" fontId="11" fillId="0" borderId="11" xfId="53" applyFont="1" applyFill="1" applyBorder="1" applyAlignment="1">
      <alignment horizontal="center" vertical="center" wrapText="1"/>
      <protection/>
    </xf>
    <xf numFmtId="0" fontId="11" fillId="0" borderId="10" xfId="53" applyFont="1" applyFill="1" applyBorder="1" applyAlignment="1">
      <alignment horizontal="center" vertical="center" wrapText="1"/>
      <protection/>
    </xf>
    <xf numFmtId="0" fontId="5" fillId="37" borderId="23" xfId="0" applyFont="1" applyFill="1" applyBorder="1" applyAlignment="1">
      <alignment horizontal="center" vertical="center" wrapText="1"/>
    </xf>
    <xf numFmtId="0" fontId="61" fillId="0" borderId="10" xfId="0" applyFont="1" applyBorder="1" applyAlignment="1">
      <alignment horizontal="center" vertical="center" wrapText="1"/>
    </xf>
    <xf numFmtId="1" fontId="5" fillId="0" borderId="23"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0" fillId="37" borderId="23" xfId="0" applyFont="1" applyFill="1" applyBorder="1" applyAlignment="1">
      <alignment horizontal="center" vertical="center" wrapText="1"/>
    </xf>
    <xf numFmtId="0" fontId="60" fillId="37" borderId="12" xfId="0" applyFont="1" applyFill="1" applyBorder="1" applyAlignment="1">
      <alignment horizontal="center" vertical="center" wrapText="1"/>
    </xf>
    <xf numFmtId="0" fontId="60" fillId="37" borderId="24"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2" fillId="0" borderId="11" xfId="53" applyFont="1" applyBorder="1" applyAlignment="1">
      <alignment horizontal="center" vertical="center" wrapText="1"/>
      <protection/>
    </xf>
    <xf numFmtId="0" fontId="12" fillId="0" borderId="10" xfId="53" applyFont="1" applyBorder="1" applyAlignment="1">
      <alignment horizontal="center" vertical="center" wrapText="1"/>
      <protection/>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1" xfId="0" applyFont="1" applyBorder="1" applyAlignment="1">
      <alignment horizontal="center" vertical="center" wrapText="1"/>
    </xf>
    <xf numFmtId="0" fontId="0" fillId="0" borderId="15" xfId="0" applyBorder="1" applyAlignment="1">
      <alignment horizontal="center" vertical="center" wrapText="1"/>
    </xf>
    <xf numFmtId="0" fontId="61" fillId="0" borderId="23" xfId="0" applyFont="1" applyBorder="1" applyAlignment="1">
      <alignment horizontal="center" vertical="center"/>
    </xf>
    <xf numFmtId="0" fontId="61" fillId="0" borderId="12" xfId="0" applyFont="1" applyBorder="1" applyAlignment="1">
      <alignment horizontal="center" vertical="center"/>
    </xf>
    <xf numFmtId="0" fontId="61" fillId="0" borderId="24" xfId="0" applyFont="1" applyBorder="1" applyAlignment="1">
      <alignment horizontal="center" vertical="center"/>
    </xf>
    <xf numFmtId="3" fontId="4" fillId="0" borderId="10" xfId="0" applyNumberFormat="1" applyFont="1" applyFill="1" applyBorder="1" applyAlignment="1">
      <alignment horizontal="center" vertical="center" wrapText="1"/>
    </xf>
    <xf numFmtId="0" fontId="5" fillId="37" borderId="16" xfId="0" applyFont="1" applyFill="1" applyBorder="1" applyAlignment="1">
      <alignment horizontal="center" vertical="center" wrapText="1"/>
    </xf>
    <xf numFmtId="0" fontId="5" fillId="37" borderId="11" xfId="0" applyFont="1" applyFill="1" applyBorder="1" applyAlignment="1">
      <alignment horizontal="center" vertical="center" wrapText="1"/>
    </xf>
    <xf numFmtId="1" fontId="4" fillId="37" borderId="14" xfId="0" applyNumberFormat="1" applyFont="1" applyFill="1" applyBorder="1" applyAlignment="1">
      <alignment horizontal="center" vertical="center" wrapText="1"/>
    </xf>
    <xf numFmtId="1" fontId="4" fillId="37" borderId="13" xfId="0" applyNumberFormat="1" applyFont="1" applyFill="1" applyBorder="1" applyAlignment="1">
      <alignment horizontal="center" vertical="center" wrapText="1"/>
    </xf>
    <xf numFmtId="1" fontId="4" fillId="37" borderId="17" xfId="0" applyNumberFormat="1" applyFont="1" applyFill="1" applyBorder="1" applyAlignment="1">
      <alignment horizontal="center" vertical="center" wrapText="1"/>
    </xf>
    <xf numFmtId="0" fontId="3" fillId="0" borderId="24" xfId="0" applyFont="1" applyFill="1" applyBorder="1" applyAlignment="1">
      <alignment horizontal="left" vertical="center"/>
    </xf>
    <xf numFmtId="0" fontId="5" fillId="37" borderId="14"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17" xfId="0" applyFont="1" applyFill="1" applyBorder="1" applyAlignment="1">
      <alignment horizontal="center" vertical="center" wrapText="1"/>
    </xf>
    <xf numFmtId="0" fontId="61" fillId="0" borderId="23"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4" xfId="0" applyFont="1" applyBorder="1" applyAlignment="1">
      <alignment horizontal="center" vertical="center" wrapText="1"/>
    </xf>
    <xf numFmtId="167" fontId="8" fillId="0" borderId="14" xfId="53" applyNumberFormat="1" applyFont="1" applyFill="1" applyBorder="1" applyAlignment="1">
      <alignment horizontal="center" vertical="center" wrapText="1"/>
      <protection/>
    </xf>
    <xf numFmtId="167" fontId="8" fillId="0" borderId="18" xfId="53" applyNumberFormat="1" applyFont="1" applyFill="1" applyBorder="1" applyAlignment="1">
      <alignment horizontal="center" vertical="center" wrapText="1"/>
      <protection/>
    </xf>
    <xf numFmtId="167" fontId="8" fillId="0" borderId="20" xfId="53" applyNumberFormat="1" applyFont="1" applyFill="1" applyBorder="1" applyAlignment="1">
      <alignment horizontal="center" vertical="center" wrapText="1"/>
      <protection/>
    </xf>
    <xf numFmtId="1" fontId="5" fillId="0" borderId="24" xfId="0" applyNumberFormat="1" applyFont="1" applyFill="1" applyBorder="1" applyAlignment="1">
      <alignment horizontal="center" vertical="center" wrapText="1"/>
    </xf>
    <xf numFmtId="0" fontId="59" fillId="37" borderId="23" xfId="0" applyFont="1" applyFill="1" applyBorder="1" applyAlignment="1">
      <alignment horizontal="center" vertical="center" wrapText="1"/>
    </xf>
    <xf numFmtId="0" fontId="59" fillId="37" borderId="24" xfId="0" applyFont="1" applyFill="1" applyBorder="1" applyAlignment="1">
      <alignment horizontal="center" vertical="center" wrapText="1"/>
    </xf>
    <xf numFmtId="0" fontId="5" fillId="0" borderId="23" xfId="0" applyFont="1" applyFill="1" applyBorder="1" applyAlignment="1">
      <alignment horizontal="center" vertical="center"/>
    </xf>
    <xf numFmtId="0" fontId="0" fillId="0" borderId="12" xfId="0" applyFont="1" applyBorder="1" applyAlignment="1">
      <alignment horizontal="center" vertical="center"/>
    </xf>
    <xf numFmtId="0" fontId="57" fillId="0" borderId="11" xfId="53" applyFont="1" applyBorder="1" applyAlignment="1">
      <alignment horizontal="center" vertical="center" wrapText="1"/>
      <protection/>
    </xf>
    <xf numFmtId="0" fontId="57" fillId="0" borderId="10" xfId="53" applyFont="1" applyBorder="1" applyAlignment="1">
      <alignment horizontal="center" vertical="center" wrapText="1"/>
      <protection/>
    </xf>
    <xf numFmtId="0" fontId="12" fillId="0" borderId="11" xfId="53" applyNumberFormat="1" applyFont="1" applyFill="1" applyBorder="1" applyAlignment="1">
      <alignment horizontal="center" vertical="center" wrapText="1"/>
      <protection/>
    </xf>
    <xf numFmtId="0" fontId="12" fillId="0" borderId="10" xfId="53" applyNumberFormat="1" applyFont="1" applyFill="1" applyBorder="1" applyAlignment="1">
      <alignment horizontal="center" vertical="center" wrapText="1"/>
      <protection/>
    </xf>
    <xf numFmtId="0" fontId="11" fillId="0" borderId="11" xfId="53" applyNumberFormat="1" applyFont="1" applyFill="1" applyBorder="1" applyAlignment="1">
      <alignment horizontal="center" vertical="center" wrapText="1"/>
      <protection/>
    </xf>
    <xf numFmtId="0" fontId="11" fillId="0" borderId="10" xfId="53" applyNumberFormat="1" applyFont="1" applyFill="1" applyBorder="1" applyAlignment="1">
      <alignment horizontal="center" vertical="center" wrapText="1"/>
      <protection/>
    </xf>
    <xf numFmtId="0" fontId="57" fillId="0" borderId="13" xfId="0" applyFont="1" applyBorder="1" applyAlignment="1">
      <alignment horizontal="center" vertical="top" wrapText="1"/>
    </xf>
    <xf numFmtId="0" fontId="57" fillId="0" borderId="0" xfId="0" applyFont="1" applyAlignment="1">
      <alignment horizontal="center" vertical="top" wrapText="1"/>
    </xf>
    <xf numFmtId="0" fontId="37" fillId="37" borderId="15" xfId="0" applyFont="1" applyFill="1" applyBorder="1" applyAlignment="1">
      <alignment horizontal="center" vertical="center" wrapText="1"/>
    </xf>
    <xf numFmtId="0" fontId="37" fillId="37" borderId="11" xfId="0" applyFont="1" applyFill="1" applyBorder="1" applyAlignment="1">
      <alignment horizontal="center" vertical="center" wrapText="1"/>
    </xf>
    <xf numFmtId="0" fontId="4" fillId="0" borderId="15" xfId="52" applyFont="1" applyFill="1" applyBorder="1" applyAlignment="1">
      <alignment horizontal="center" vertical="center" wrapText="1"/>
      <protection/>
    </xf>
    <xf numFmtId="0" fontId="4" fillId="37" borderId="10" xfId="0" applyFont="1" applyFill="1" applyBorder="1" applyAlignment="1">
      <alignment horizontal="center" vertical="center"/>
    </xf>
    <xf numFmtId="0" fontId="61" fillId="0" borderId="10" xfId="0" applyFont="1" applyBorder="1" applyAlignment="1">
      <alignment horizontal="center"/>
    </xf>
    <xf numFmtId="0" fontId="0" fillId="0" borderId="10" xfId="0" applyBorder="1" applyAlignment="1">
      <alignment horizontal="center"/>
    </xf>
    <xf numFmtId="0" fontId="0" fillId="0" borderId="13" xfId="0" applyBorder="1" applyAlignment="1">
      <alignment/>
    </xf>
    <xf numFmtId="0" fontId="0" fillId="0" borderId="0" xfId="0" applyAlignment="1">
      <alignment/>
    </xf>
    <xf numFmtId="3" fontId="11" fillId="0" borderId="11" xfId="53" applyNumberFormat="1" applyFont="1" applyFill="1" applyBorder="1" applyAlignment="1">
      <alignment horizontal="center" vertical="center" wrapText="1"/>
      <protection/>
    </xf>
    <xf numFmtId="3" fontId="11" fillId="0" borderId="10" xfId="53" applyNumberFormat="1" applyFont="1" applyFill="1" applyBorder="1" applyAlignment="1">
      <alignment horizontal="center" vertical="center" wrapText="1"/>
      <protection/>
    </xf>
    <xf numFmtId="0" fontId="0" fillId="0" borderId="10" xfId="0" applyBorder="1" applyAlignment="1">
      <alignment horizontal="center" vertical="center" wrapText="1"/>
    </xf>
    <xf numFmtId="0" fontId="61" fillId="37"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3" fillId="0" borderId="0" xfId="0" applyFont="1" applyAlignment="1">
      <alignment horizontal="left" vertical="center"/>
    </xf>
    <xf numFmtId="0" fontId="12" fillId="0" borderId="16" xfId="53" applyFont="1" applyBorder="1" applyAlignment="1">
      <alignment horizontal="center" vertical="center" wrapText="1"/>
      <protection/>
    </xf>
    <xf numFmtId="0" fontId="61" fillId="37" borderId="12" xfId="0" applyFont="1" applyFill="1" applyBorder="1" applyAlignment="1">
      <alignment horizontal="center" vertical="center" wrapText="1"/>
    </xf>
    <xf numFmtId="0" fontId="61" fillId="37" borderId="24" xfId="0"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J18"/>
  <sheetViews>
    <sheetView tabSelected="1" zoomScale="80" zoomScaleNormal="80" zoomScalePageLayoutView="0" workbookViewId="0" topLeftCell="I10">
      <selection activeCell="I11" sqref="I11:I14"/>
    </sheetView>
  </sheetViews>
  <sheetFormatPr defaultColWidth="9.140625" defaultRowHeight="15"/>
  <cols>
    <col min="1" max="1" width="24.00390625" style="0" customWidth="1"/>
    <col min="2" max="2" width="27.28125" style="0" customWidth="1"/>
    <col min="3" max="3" width="35.00390625" style="0" customWidth="1"/>
    <col min="4" max="4" width="41.7109375" style="0" customWidth="1"/>
    <col min="5" max="5" width="61.00390625" style="0" customWidth="1"/>
    <col min="6" max="6" width="33.00390625" style="0" customWidth="1"/>
    <col min="7" max="7" width="19.00390625" style="0" customWidth="1"/>
    <col min="8" max="8" width="23.7109375" style="0" customWidth="1"/>
    <col min="9" max="9" width="41.28125" style="0" customWidth="1"/>
    <col min="10" max="10" width="25.00390625" style="0" customWidth="1"/>
    <col min="11" max="12" width="14.28125" style="0" customWidth="1"/>
    <col min="13" max="15" width="19.28125" style="0" customWidth="1"/>
    <col min="16" max="16" width="22.421875" style="0" customWidth="1"/>
    <col min="17" max="17" width="20.00390625" style="0" customWidth="1"/>
    <col min="18" max="18" width="36.140625" style="0" customWidth="1"/>
    <col min="19" max="21" width="20.00390625" style="0" customWidth="1"/>
    <col min="22" max="27" width="20.140625" style="0" customWidth="1"/>
    <col min="28" max="29" width="35.28125" style="0" customWidth="1"/>
    <col min="30" max="30" width="24.57421875" style="0" customWidth="1"/>
    <col min="31" max="37" width="23.00390625" style="0" customWidth="1"/>
    <col min="38" max="38" width="15.00390625" style="0" customWidth="1"/>
    <col min="39" max="39" width="13.140625" style="0" customWidth="1"/>
    <col min="40" max="42" width="15.140625" style="0" customWidth="1"/>
    <col min="43" max="43" width="17.8515625" style="0" customWidth="1"/>
    <col min="44" max="44" width="44.8515625" style="0" customWidth="1"/>
    <col min="45" max="53" width="28.140625" style="0" customWidth="1"/>
    <col min="54" max="54" width="22.421875" style="0" customWidth="1"/>
    <col min="55" max="55" width="17.140625" style="0" customWidth="1"/>
    <col min="56" max="56" width="16.57421875" style="0" customWidth="1"/>
    <col min="57" max="57" width="18.8515625" style="0" customWidth="1"/>
    <col min="58" max="58" width="24.421875" style="0" customWidth="1"/>
    <col min="59" max="59" width="17.8515625" style="0" customWidth="1"/>
    <col min="60" max="60" width="27.7109375" style="0" customWidth="1"/>
    <col min="61" max="61" width="23.421875" style="0" customWidth="1"/>
    <col min="62" max="65" width="28.00390625" style="0" customWidth="1"/>
    <col min="66" max="66" width="52.421875" style="0" customWidth="1"/>
    <col min="67" max="69" width="15.7109375" style="0" customWidth="1"/>
    <col min="70" max="70" width="27.00390625" style="0" customWidth="1"/>
    <col min="71" max="75" width="23.421875" style="0" customWidth="1"/>
    <col min="76" max="77" width="30.57421875" style="0" customWidth="1"/>
    <col min="78" max="94" width="17.8515625" style="0" customWidth="1"/>
    <col min="95" max="95" width="28.7109375" style="0" customWidth="1"/>
    <col min="96" max="96" width="30.57421875" style="0" customWidth="1"/>
    <col min="97" max="99" width="17.140625" style="0" customWidth="1"/>
    <col min="100" max="100" width="36.7109375" style="0" customWidth="1"/>
    <col min="101" max="102" width="31.00390625" style="0" customWidth="1"/>
    <col min="103" max="103" width="16.57421875" style="0" customWidth="1"/>
    <col min="104" max="104" width="30.28125" style="0" customWidth="1"/>
    <col min="105" max="116" width="18.7109375" style="0" customWidth="1"/>
    <col min="117" max="119" width="16.8515625" style="0" customWidth="1"/>
    <col min="120" max="124" width="23.7109375" style="0" customWidth="1"/>
    <col min="125" max="125" width="21.140625" style="0" customWidth="1"/>
    <col min="126" max="126" width="16.57421875" style="0" customWidth="1"/>
    <col min="127" max="127" width="20.140625" style="0" customWidth="1"/>
    <col min="128" max="128" width="21.8515625" style="0" customWidth="1"/>
    <col min="129" max="129" width="20.421875" style="0" customWidth="1"/>
    <col min="130" max="130" width="11.7109375" style="0" customWidth="1"/>
    <col min="131" max="131" width="17.28125" style="0" customWidth="1"/>
    <col min="132" max="132" width="13.57421875" style="0" customWidth="1"/>
    <col min="134" max="135" width="13.421875" style="0" customWidth="1"/>
    <col min="136" max="136" width="22.421875" style="0" customWidth="1"/>
    <col min="137" max="142" width="11.8515625" style="0" customWidth="1"/>
    <col min="143" max="149" width="17.7109375" style="0" customWidth="1"/>
    <col min="150" max="153" width="28.140625" style="0" customWidth="1"/>
    <col min="154" max="155" width="20.00390625" style="0" customWidth="1"/>
    <col min="156" max="156" width="40.421875" style="0" customWidth="1"/>
    <col min="158" max="158" width="16.421875" style="0" customWidth="1"/>
    <col min="159" max="159" width="18.28125" style="0" customWidth="1"/>
    <col min="160" max="160" width="19.57421875" style="0" customWidth="1"/>
    <col min="161" max="161" width="35.7109375" style="0" customWidth="1"/>
    <col min="162" max="162" width="19.421875" style="0" customWidth="1"/>
    <col min="163" max="163" width="15.57421875" style="0" customWidth="1"/>
    <col min="164" max="165" width="18.7109375" style="0" customWidth="1"/>
    <col min="166" max="166" width="19.00390625" style="0" customWidth="1"/>
  </cols>
  <sheetData>
    <row r="1" spans="1:159" s="2" customFormat="1" ht="12.75" customHeight="1">
      <c r="A1" s="167" t="s">
        <v>63</v>
      </c>
      <c r="B1" s="168"/>
      <c r="C1" s="168"/>
      <c r="D1" s="168"/>
      <c r="E1" s="168"/>
      <c r="F1" s="168"/>
      <c r="G1" s="168"/>
      <c r="H1" s="168"/>
      <c r="I1" s="168"/>
      <c r="J1" s="168"/>
      <c r="K1" s="168"/>
      <c r="L1" s="168"/>
      <c r="M1" s="168"/>
      <c r="N1" s="168"/>
      <c r="O1" s="168"/>
      <c r="P1" s="168"/>
      <c r="Q1" s="168"/>
      <c r="R1" s="39"/>
      <c r="S1" s="39"/>
      <c r="T1" s="39"/>
      <c r="U1" s="39"/>
      <c r="V1" s="122" t="s">
        <v>98</v>
      </c>
      <c r="W1" s="123"/>
      <c r="X1" s="34"/>
      <c r="Y1" s="34"/>
      <c r="Z1" s="34"/>
      <c r="AA1" s="34"/>
      <c r="AB1" s="34"/>
      <c r="AC1" s="34"/>
      <c r="AD1" s="34"/>
      <c r="AE1" s="122" t="s">
        <v>99</v>
      </c>
      <c r="AF1" s="123"/>
      <c r="AG1" s="34"/>
      <c r="AH1" s="34"/>
      <c r="AI1" s="34"/>
      <c r="AJ1" s="34"/>
      <c r="AK1" s="34"/>
      <c r="AL1" s="34"/>
      <c r="AM1" s="34"/>
      <c r="AN1" s="34"/>
      <c r="AO1" s="34"/>
      <c r="AP1" s="34"/>
      <c r="AQ1" s="34"/>
      <c r="AR1" s="135" t="s">
        <v>55</v>
      </c>
      <c r="AS1" s="140"/>
      <c r="AT1" s="140"/>
      <c r="AU1" s="140"/>
      <c r="AV1" s="140"/>
      <c r="AW1" s="140"/>
      <c r="AX1" s="140"/>
      <c r="AY1" s="140"/>
      <c r="AZ1" s="140"/>
      <c r="BA1" s="140"/>
      <c r="BB1" s="140"/>
      <c r="BC1" s="140"/>
      <c r="BD1" s="140"/>
      <c r="BE1" s="140"/>
      <c r="BF1" s="186"/>
      <c r="BG1" s="140" t="s">
        <v>134</v>
      </c>
      <c r="BH1" s="140"/>
      <c r="BI1" s="135" t="s">
        <v>9</v>
      </c>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35" t="s">
        <v>54</v>
      </c>
      <c r="CZ1" s="136"/>
      <c r="DA1" s="136"/>
      <c r="DB1" s="136"/>
      <c r="DC1" s="136"/>
      <c r="DD1" s="136"/>
      <c r="DE1" s="136"/>
      <c r="DF1" s="136"/>
      <c r="DG1" s="136"/>
      <c r="DH1" s="136"/>
      <c r="DI1" s="136"/>
      <c r="DJ1" s="136"/>
      <c r="DK1" s="136"/>
      <c r="DL1" s="136"/>
      <c r="DM1" s="135" t="s">
        <v>10</v>
      </c>
      <c r="DN1" s="140"/>
      <c r="DO1" s="140"/>
      <c r="DP1" s="140"/>
      <c r="DQ1" s="140"/>
      <c r="DR1" s="140"/>
      <c r="DS1" s="140"/>
      <c r="DT1" s="140"/>
      <c r="DU1" s="140"/>
      <c r="DV1" s="140"/>
      <c r="DW1" s="140"/>
      <c r="DX1" s="140"/>
      <c r="DY1" s="140"/>
      <c r="DZ1" s="140"/>
      <c r="EA1" s="140"/>
      <c r="EB1" s="140"/>
      <c r="EC1" s="140"/>
      <c r="ED1" s="140"/>
      <c r="EE1" s="140"/>
      <c r="EF1" s="140"/>
      <c r="EG1" s="135" t="s">
        <v>56</v>
      </c>
      <c r="EH1" s="140"/>
      <c r="EI1" s="140"/>
      <c r="EJ1" s="140"/>
      <c r="EK1" s="140"/>
      <c r="EL1" s="186"/>
      <c r="EM1" s="45"/>
      <c r="EN1" s="45"/>
      <c r="EO1" s="45"/>
      <c r="EP1" s="45"/>
      <c r="EQ1" s="45"/>
      <c r="ER1" s="45"/>
      <c r="ES1" s="45"/>
      <c r="ET1" s="45"/>
      <c r="EU1" s="45"/>
      <c r="EV1" s="45"/>
      <c r="EW1" s="45"/>
      <c r="EX1" s="35" t="s">
        <v>234</v>
      </c>
      <c r="EY1" s="35"/>
      <c r="FB1" s="36"/>
      <c r="FC1" s="36"/>
    </row>
    <row r="2" spans="1:166" s="55" customFormat="1" ht="48.75" customHeight="1">
      <c r="A2" s="98" t="s">
        <v>284</v>
      </c>
      <c r="B2" s="104" t="s">
        <v>8</v>
      </c>
      <c r="C2" s="104" t="s">
        <v>29</v>
      </c>
      <c r="D2" s="156" t="s">
        <v>70</v>
      </c>
      <c r="E2" s="156" t="s">
        <v>65</v>
      </c>
      <c r="F2" s="104" t="s">
        <v>30</v>
      </c>
      <c r="G2" s="156" t="s">
        <v>64</v>
      </c>
      <c r="H2" s="156" t="s">
        <v>36</v>
      </c>
      <c r="I2" s="161" t="s">
        <v>17</v>
      </c>
      <c r="J2" s="161" t="s">
        <v>18</v>
      </c>
      <c r="K2" s="161" t="s">
        <v>19</v>
      </c>
      <c r="L2" s="156" t="s">
        <v>73</v>
      </c>
      <c r="M2" s="161" t="s">
        <v>47</v>
      </c>
      <c r="N2" s="156" t="s">
        <v>68</v>
      </c>
      <c r="O2" s="161" t="s">
        <v>69</v>
      </c>
      <c r="P2" s="105" t="s">
        <v>77</v>
      </c>
      <c r="Q2" s="104" t="s">
        <v>11</v>
      </c>
      <c r="R2" s="156" t="s">
        <v>76</v>
      </c>
      <c r="S2" s="156" t="s">
        <v>78</v>
      </c>
      <c r="T2" s="156" t="s">
        <v>257</v>
      </c>
      <c r="U2" s="156" t="s">
        <v>81</v>
      </c>
      <c r="V2" s="120" t="s">
        <v>83</v>
      </c>
      <c r="W2" s="162"/>
      <c r="X2" s="162"/>
      <c r="Y2" s="162"/>
      <c r="Z2" s="163"/>
      <c r="AA2" s="163"/>
      <c r="AB2" s="163"/>
      <c r="AC2" s="163"/>
      <c r="AD2" s="163"/>
      <c r="AE2" s="163"/>
      <c r="AF2" s="163"/>
      <c r="AG2" s="163"/>
      <c r="AH2" s="163"/>
      <c r="AI2" s="163"/>
      <c r="AJ2" s="163"/>
      <c r="AK2" s="163"/>
      <c r="AL2" s="163"/>
      <c r="AM2" s="163"/>
      <c r="AN2" s="163"/>
      <c r="AO2" s="163"/>
      <c r="AP2" s="163"/>
      <c r="AQ2" s="164"/>
      <c r="AR2" s="157" t="s">
        <v>113</v>
      </c>
      <c r="AS2" s="145"/>
      <c r="AT2" s="145"/>
      <c r="AU2" s="145"/>
      <c r="AV2" s="146"/>
      <c r="AW2" s="190" t="s">
        <v>116</v>
      </c>
      <c r="AX2" s="191"/>
      <c r="AY2" s="191"/>
      <c r="AZ2" s="191"/>
      <c r="BA2" s="191"/>
      <c r="BB2" s="192"/>
      <c r="BC2" s="187" t="s">
        <v>122</v>
      </c>
      <c r="BD2" s="188"/>
      <c r="BE2" s="188"/>
      <c r="BF2" s="189"/>
      <c r="BG2" s="163" t="s">
        <v>138</v>
      </c>
      <c r="BH2" s="163"/>
      <c r="BI2" s="104" t="s">
        <v>152</v>
      </c>
      <c r="BJ2" s="138"/>
      <c r="BK2" s="138"/>
      <c r="BL2" s="138"/>
      <c r="BM2" s="138"/>
      <c r="BN2" s="138"/>
      <c r="BO2" s="138"/>
      <c r="BP2" s="138"/>
      <c r="BQ2" s="138"/>
      <c r="BR2" s="138"/>
      <c r="BS2" s="138"/>
      <c r="BT2" s="138"/>
      <c r="BU2" s="138"/>
      <c r="BV2" s="138"/>
      <c r="BW2" s="138"/>
      <c r="BX2" s="177" t="s">
        <v>159</v>
      </c>
      <c r="BY2" s="178"/>
      <c r="BZ2" s="178"/>
      <c r="CA2" s="178"/>
      <c r="CB2" s="178"/>
      <c r="CC2" s="178"/>
      <c r="CD2" s="178"/>
      <c r="CE2" s="178"/>
      <c r="CF2" s="178"/>
      <c r="CG2" s="178"/>
      <c r="CH2" s="178"/>
      <c r="CI2" s="178"/>
      <c r="CJ2" s="178"/>
      <c r="CK2" s="178"/>
      <c r="CL2" s="178"/>
      <c r="CM2" s="178"/>
      <c r="CN2" s="178"/>
      <c r="CO2" s="178"/>
      <c r="CP2" s="178"/>
      <c r="CQ2" s="178"/>
      <c r="CR2" s="178"/>
      <c r="CS2" s="178"/>
      <c r="CT2" s="178"/>
      <c r="CU2" s="179"/>
      <c r="CV2" s="177" t="s">
        <v>184</v>
      </c>
      <c r="CW2" s="178"/>
      <c r="CX2" s="179"/>
      <c r="CY2" s="199" t="s">
        <v>32</v>
      </c>
      <c r="CZ2" s="200"/>
      <c r="DA2" s="137" t="s">
        <v>209</v>
      </c>
      <c r="DB2" s="138"/>
      <c r="DC2" s="138"/>
      <c r="DD2" s="138"/>
      <c r="DE2" s="138"/>
      <c r="DF2" s="138"/>
      <c r="DG2" s="138"/>
      <c r="DH2" s="138"/>
      <c r="DI2" s="138"/>
      <c r="DJ2" s="138"/>
      <c r="DK2" s="138"/>
      <c r="DL2" s="102" t="s">
        <v>210</v>
      </c>
      <c r="DM2" s="104" t="s">
        <v>218</v>
      </c>
      <c r="DN2" s="104"/>
      <c r="DO2" s="104"/>
      <c r="DP2" s="104"/>
      <c r="DQ2" s="104"/>
      <c r="DR2" s="104"/>
      <c r="DS2" s="104"/>
      <c r="DT2" s="104"/>
      <c r="DU2" s="104"/>
      <c r="DV2" s="104"/>
      <c r="DW2" s="155" t="s">
        <v>231</v>
      </c>
      <c r="DX2" s="155"/>
      <c r="DY2" s="155"/>
      <c r="DZ2" s="155"/>
      <c r="EA2" s="155"/>
      <c r="EB2" s="155"/>
      <c r="EC2" s="155"/>
      <c r="ED2" s="155"/>
      <c r="EE2" s="155"/>
      <c r="EF2" s="155"/>
      <c r="EG2" s="183" t="s">
        <v>233</v>
      </c>
      <c r="EH2" s="184"/>
      <c r="EI2" s="184"/>
      <c r="EJ2" s="184"/>
      <c r="EK2" s="184"/>
      <c r="EL2" s="185"/>
      <c r="EM2" s="132" t="s">
        <v>237</v>
      </c>
      <c r="EN2" s="211" t="s">
        <v>242</v>
      </c>
      <c r="EO2" s="211" t="s">
        <v>238</v>
      </c>
      <c r="EP2" s="132" t="s">
        <v>248</v>
      </c>
      <c r="EQ2" s="211" t="s">
        <v>239</v>
      </c>
      <c r="ER2" s="132" t="s">
        <v>240</v>
      </c>
      <c r="ES2" s="211" t="s">
        <v>241</v>
      </c>
      <c r="ET2" s="85" t="s">
        <v>250</v>
      </c>
      <c r="EU2" s="86"/>
      <c r="EV2" s="86"/>
      <c r="EW2" s="86"/>
      <c r="EX2" s="82" t="s">
        <v>247</v>
      </c>
      <c r="EY2" s="82" t="s">
        <v>249</v>
      </c>
      <c r="EZ2" s="141" t="s">
        <v>49</v>
      </c>
      <c r="FB2" s="212" t="s">
        <v>35</v>
      </c>
      <c r="FC2" s="212"/>
      <c r="FD2" s="212"/>
      <c r="FE2" s="212"/>
      <c r="FF2" s="212"/>
      <c r="FG2" s="212"/>
      <c r="FH2" s="213"/>
      <c r="FI2" s="213"/>
      <c r="FJ2" s="214"/>
    </row>
    <row r="3" spans="1:166" s="57" customFormat="1" ht="100.5" customHeight="1">
      <c r="A3" s="98"/>
      <c r="B3" s="104"/>
      <c r="C3" s="104"/>
      <c r="D3" s="156"/>
      <c r="E3" s="156"/>
      <c r="F3" s="104"/>
      <c r="G3" s="156"/>
      <c r="H3" s="156"/>
      <c r="I3" s="161"/>
      <c r="J3" s="161"/>
      <c r="K3" s="161"/>
      <c r="L3" s="156"/>
      <c r="M3" s="161"/>
      <c r="N3" s="156"/>
      <c r="O3" s="161"/>
      <c r="P3" s="133"/>
      <c r="Q3" s="104"/>
      <c r="R3" s="156"/>
      <c r="S3" s="156"/>
      <c r="T3" s="156"/>
      <c r="U3" s="221"/>
      <c r="V3" s="56" t="s">
        <v>91</v>
      </c>
      <c r="W3" s="158" t="s">
        <v>92</v>
      </c>
      <c r="X3" s="224"/>
      <c r="Y3" s="225"/>
      <c r="Z3" s="160" t="s">
        <v>88</v>
      </c>
      <c r="AA3" s="108" t="s">
        <v>89</v>
      </c>
      <c r="AB3" s="220" t="s">
        <v>87</v>
      </c>
      <c r="AC3" s="220" t="s">
        <v>272</v>
      </c>
      <c r="AD3" s="108" t="s">
        <v>90</v>
      </c>
      <c r="AE3" s="120" t="s">
        <v>93</v>
      </c>
      <c r="AF3" s="121"/>
      <c r="AG3" s="120" t="s">
        <v>94</v>
      </c>
      <c r="AH3" s="121"/>
      <c r="AI3" s="120" t="s">
        <v>97</v>
      </c>
      <c r="AJ3" s="121"/>
      <c r="AK3" s="108" t="s">
        <v>24</v>
      </c>
      <c r="AL3" s="161" t="s">
        <v>104</v>
      </c>
      <c r="AM3" s="161"/>
      <c r="AN3" s="161"/>
      <c r="AO3" s="158" t="s">
        <v>105</v>
      </c>
      <c r="AP3" s="159"/>
      <c r="AQ3" s="160"/>
      <c r="AR3" s="124" t="s">
        <v>108</v>
      </c>
      <c r="AS3" s="125"/>
      <c r="AT3" s="124" t="s">
        <v>109</v>
      </c>
      <c r="AU3" s="125"/>
      <c r="AV3" s="126" t="s">
        <v>274</v>
      </c>
      <c r="AW3" s="114" t="s">
        <v>117</v>
      </c>
      <c r="AX3" s="114" t="s">
        <v>118</v>
      </c>
      <c r="AY3" s="114" t="s">
        <v>119</v>
      </c>
      <c r="AZ3" s="118" t="s">
        <v>277</v>
      </c>
      <c r="BA3" s="119"/>
      <c r="BB3" s="126" t="s">
        <v>120</v>
      </c>
      <c r="BC3" s="104" t="s">
        <v>124</v>
      </c>
      <c r="BD3" s="86"/>
      <c r="BE3" s="86"/>
      <c r="BF3" s="102" t="s">
        <v>128</v>
      </c>
      <c r="BG3" s="105" t="s">
        <v>135</v>
      </c>
      <c r="BH3" s="105" t="s">
        <v>137</v>
      </c>
      <c r="BI3" s="105" t="s">
        <v>0</v>
      </c>
      <c r="BJ3" s="105" t="s">
        <v>31</v>
      </c>
      <c r="BK3" s="129" t="s">
        <v>140</v>
      </c>
      <c r="BL3" s="105" t="s">
        <v>141</v>
      </c>
      <c r="BM3" s="105" t="s">
        <v>280</v>
      </c>
      <c r="BN3" s="104" t="s">
        <v>142</v>
      </c>
      <c r="BO3" s="147" t="s">
        <v>276</v>
      </c>
      <c r="BP3" s="147"/>
      <c r="BQ3" s="147"/>
      <c r="BR3" s="147" t="s">
        <v>147</v>
      </c>
      <c r="BS3" s="147" t="s">
        <v>149</v>
      </c>
      <c r="BT3" s="144" t="s">
        <v>153</v>
      </c>
      <c r="BU3" s="145"/>
      <c r="BV3" s="145"/>
      <c r="BW3" s="146"/>
      <c r="BX3" s="127" t="s">
        <v>44</v>
      </c>
      <c r="BY3" s="127" t="s">
        <v>61</v>
      </c>
      <c r="BZ3" s="150" t="s">
        <v>166</v>
      </c>
      <c r="CA3" s="145"/>
      <c r="CB3" s="145"/>
      <c r="CC3" s="145"/>
      <c r="CD3" s="146"/>
      <c r="CE3" s="150" t="s">
        <v>174</v>
      </c>
      <c r="CF3" s="145"/>
      <c r="CG3" s="145"/>
      <c r="CH3" s="145"/>
      <c r="CI3" s="146"/>
      <c r="CJ3" s="150" t="s">
        <v>167</v>
      </c>
      <c r="CK3" s="145"/>
      <c r="CL3" s="145"/>
      <c r="CM3" s="145"/>
      <c r="CN3" s="146"/>
      <c r="CO3" s="151" t="s">
        <v>177</v>
      </c>
      <c r="CP3" s="151"/>
      <c r="CQ3" s="102" t="s">
        <v>175</v>
      </c>
      <c r="CR3" s="99" t="s">
        <v>50</v>
      </c>
      <c r="CS3" s="127" t="s">
        <v>45</v>
      </c>
      <c r="CT3" s="100" t="s">
        <v>181</v>
      </c>
      <c r="CU3" s="100" t="s">
        <v>182</v>
      </c>
      <c r="CV3" s="100" t="s">
        <v>185</v>
      </c>
      <c r="CW3" s="100" t="s">
        <v>186</v>
      </c>
      <c r="CX3" s="100" t="s">
        <v>188</v>
      </c>
      <c r="CY3" s="147" t="s">
        <v>190</v>
      </c>
      <c r="CZ3" s="147" t="s">
        <v>189</v>
      </c>
      <c r="DA3" s="102" t="s">
        <v>201</v>
      </c>
      <c r="DB3" s="102" t="s">
        <v>202</v>
      </c>
      <c r="DC3" s="102" t="s">
        <v>203</v>
      </c>
      <c r="DD3" s="102" t="s">
        <v>204</v>
      </c>
      <c r="DE3" s="102" t="s">
        <v>205</v>
      </c>
      <c r="DF3" s="102" t="s">
        <v>214</v>
      </c>
      <c r="DG3" s="102" t="s">
        <v>206</v>
      </c>
      <c r="DH3" s="102" t="s">
        <v>207</v>
      </c>
      <c r="DI3" s="102" t="s">
        <v>212</v>
      </c>
      <c r="DJ3" s="102" t="s">
        <v>213</v>
      </c>
      <c r="DK3" s="102" t="s">
        <v>208</v>
      </c>
      <c r="DL3" s="133"/>
      <c r="DM3" s="104" t="s">
        <v>216</v>
      </c>
      <c r="DN3" s="86"/>
      <c r="DO3" s="86"/>
      <c r="DP3" s="86"/>
      <c r="DQ3" s="155" t="s">
        <v>217</v>
      </c>
      <c r="DR3" s="86"/>
      <c r="DS3" s="86"/>
      <c r="DT3" s="86"/>
      <c r="DU3" s="86"/>
      <c r="DV3" s="155" t="s">
        <v>220</v>
      </c>
      <c r="DW3" s="98" t="s">
        <v>12</v>
      </c>
      <c r="DX3" s="152" t="s">
        <v>16</v>
      </c>
      <c r="DY3" s="196"/>
      <c r="DZ3" s="154" t="s">
        <v>3</v>
      </c>
      <c r="EA3" s="154"/>
      <c r="EB3" s="154" t="s">
        <v>4</v>
      </c>
      <c r="EC3" s="154"/>
      <c r="ED3" s="152" t="s">
        <v>5</v>
      </c>
      <c r="EE3" s="146"/>
      <c r="EF3" s="153" t="s">
        <v>232</v>
      </c>
      <c r="EG3" s="197" t="s">
        <v>62</v>
      </c>
      <c r="EH3" s="198"/>
      <c r="EI3" s="108" t="s">
        <v>22</v>
      </c>
      <c r="EJ3" s="160"/>
      <c r="EK3" s="108" t="s">
        <v>23</v>
      </c>
      <c r="EL3" s="160"/>
      <c r="EM3" s="117"/>
      <c r="EN3" s="117"/>
      <c r="EO3" s="117"/>
      <c r="EP3" s="117"/>
      <c r="EQ3" s="117"/>
      <c r="ER3" s="117"/>
      <c r="ES3" s="117"/>
      <c r="ET3" s="86"/>
      <c r="EU3" s="86"/>
      <c r="EV3" s="86"/>
      <c r="EW3" s="86"/>
      <c r="EX3" s="83"/>
      <c r="EY3" s="83"/>
      <c r="EZ3" s="142"/>
      <c r="FB3" s="181" t="s">
        <v>25</v>
      </c>
      <c r="FC3" s="209" t="s">
        <v>33</v>
      </c>
      <c r="FD3" s="98" t="s">
        <v>34</v>
      </c>
      <c r="FE3" s="180" t="s">
        <v>26</v>
      </c>
      <c r="FF3" s="77" t="s">
        <v>27</v>
      </c>
      <c r="FG3" s="77" t="s">
        <v>28</v>
      </c>
      <c r="FH3" s="77" t="s">
        <v>265</v>
      </c>
      <c r="FI3" s="77" t="s">
        <v>267</v>
      </c>
      <c r="FJ3" s="77" t="s">
        <v>266</v>
      </c>
    </row>
    <row r="4" spans="1:166" s="57" customFormat="1" ht="120" customHeight="1">
      <c r="A4" s="98"/>
      <c r="B4" s="104"/>
      <c r="C4" s="104"/>
      <c r="D4" s="156"/>
      <c r="E4" s="156"/>
      <c r="F4" s="104"/>
      <c r="G4" s="156"/>
      <c r="H4" s="156"/>
      <c r="I4" s="161"/>
      <c r="J4" s="161"/>
      <c r="K4" s="161"/>
      <c r="L4" s="156"/>
      <c r="M4" s="161"/>
      <c r="N4" s="156"/>
      <c r="O4" s="161"/>
      <c r="P4" s="103"/>
      <c r="Q4" s="104"/>
      <c r="R4" s="156"/>
      <c r="S4" s="156"/>
      <c r="T4" s="156"/>
      <c r="U4" s="156"/>
      <c r="V4" s="71"/>
      <c r="W4" s="58" t="s">
        <v>84</v>
      </c>
      <c r="X4" s="59" t="s">
        <v>85</v>
      </c>
      <c r="Y4" s="59" t="s">
        <v>86</v>
      </c>
      <c r="Z4" s="108"/>
      <c r="AA4" s="108"/>
      <c r="AB4" s="220"/>
      <c r="AC4" s="220"/>
      <c r="AD4" s="108"/>
      <c r="AE4" s="60" t="s">
        <v>95</v>
      </c>
      <c r="AF4" s="60" t="s">
        <v>96</v>
      </c>
      <c r="AG4" s="60" t="s">
        <v>95</v>
      </c>
      <c r="AH4" s="60" t="s">
        <v>96</v>
      </c>
      <c r="AI4" s="60" t="s">
        <v>95</v>
      </c>
      <c r="AJ4" s="60" t="s">
        <v>96</v>
      </c>
      <c r="AK4" s="108"/>
      <c r="AL4" s="61" t="s">
        <v>101</v>
      </c>
      <c r="AM4" s="61" t="s">
        <v>20</v>
      </c>
      <c r="AN4" s="61" t="s">
        <v>21</v>
      </c>
      <c r="AO4" s="62" t="s">
        <v>102</v>
      </c>
      <c r="AP4" s="62" t="s">
        <v>20</v>
      </c>
      <c r="AQ4" s="62" t="s">
        <v>21</v>
      </c>
      <c r="AR4" s="63" t="s">
        <v>58</v>
      </c>
      <c r="AS4" s="60" t="s">
        <v>110</v>
      </c>
      <c r="AT4" s="63" t="s">
        <v>58</v>
      </c>
      <c r="AU4" s="60" t="s">
        <v>110</v>
      </c>
      <c r="AV4" s="103"/>
      <c r="AW4" s="103"/>
      <c r="AX4" s="103" t="s">
        <v>114</v>
      </c>
      <c r="AY4" s="103" t="s">
        <v>115</v>
      </c>
      <c r="AZ4" s="72" t="s">
        <v>278</v>
      </c>
      <c r="BA4" s="72" t="s">
        <v>279</v>
      </c>
      <c r="BB4" s="103"/>
      <c r="BC4" s="60" t="s">
        <v>125</v>
      </c>
      <c r="BD4" s="60" t="s">
        <v>127</v>
      </c>
      <c r="BE4" s="64" t="s">
        <v>126</v>
      </c>
      <c r="BF4" s="103"/>
      <c r="BG4" s="106"/>
      <c r="BH4" s="106"/>
      <c r="BI4" s="101"/>
      <c r="BJ4" s="101"/>
      <c r="BK4" s="101"/>
      <c r="BL4" s="101"/>
      <c r="BM4" s="101"/>
      <c r="BN4" s="104"/>
      <c r="BO4" s="60" t="s">
        <v>1</v>
      </c>
      <c r="BP4" s="60" t="s">
        <v>2</v>
      </c>
      <c r="BQ4" s="65" t="s">
        <v>145</v>
      </c>
      <c r="BR4" s="147"/>
      <c r="BS4" s="147"/>
      <c r="BT4" s="65" t="s">
        <v>154</v>
      </c>
      <c r="BU4" s="65" t="s">
        <v>155</v>
      </c>
      <c r="BV4" s="65" t="s">
        <v>156</v>
      </c>
      <c r="BW4" s="65" t="s">
        <v>157</v>
      </c>
      <c r="BX4" s="127"/>
      <c r="BY4" s="127"/>
      <c r="BZ4" s="66" t="s">
        <v>160</v>
      </c>
      <c r="CA4" s="66" t="s">
        <v>161</v>
      </c>
      <c r="CB4" s="66" t="s">
        <v>162</v>
      </c>
      <c r="CC4" s="66" t="s">
        <v>163</v>
      </c>
      <c r="CD4" s="66" t="s">
        <v>164</v>
      </c>
      <c r="CE4" s="73" t="s">
        <v>168</v>
      </c>
      <c r="CF4" s="73" t="s">
        <v>169</v>
      </c>
      <c r="CG4" s="73" t="s">
        <v>170</v>
      </c>
      <c r="CH4" s="73" t="s">
        <v>171</v>
      </c>
      <c r="CI4" s="73" t="s">
        <v>172</v>
      </c>
      <c r="CJ4" s="73" t="s">
        <v>168</v>
      </c>
      <c r="CK4" s="73" t="s">
        <v>169</v>
      </c>
      <c r="CL4" s="73" t="s">
        <v>170</v>
      </c>
      <c r="CM4" s="73" t="s">
        <v>171</v>
      </c>
      <c r="CN4" s="73" t="s">
        <v>172</v>
      </c>
      <c r="CO4" s="74" t="s">
        <v>178</v>
      </c>
      <c r="CP4" s="74" t="s">
        <v>179</v>
      </c>
      <c r="CQ4" s="103"/>
      <c r="CR4" s="99"/>
      <c r="CS4" s="127"/>
      <c r="CT4" s="101"/>
      <c r="CU4" s="101"/>
      <c r="CV4" s="182"/>
      <c r="CW4" s="182"/>
      <c r="CX4" s="182"/>
      <c r="CY4" s="151"/>
      <c r="CZ4" s="151"/>
      <c r="DA4" s="103"/>
      <c r="DB4" s="103" t="s">
        <v>193</v>
      </c>
      <c r="DC4" s="103" t="s">
        <v>195</v>
      </c>
      <c r="DD4" s="103" t="s">
        <v>196</v>
      </c>
      <c r="DE4" s="103" t="s">
        <v>197</v>
      </c>
      <c r="DF4" s="103" t="s">
        <v>198</v>
      </c>
      <c r="DG4" s="103" t="s">
        <v>199</v>
      </c>
      <c r="DH4" s="103" t="s">
        <v>200</v>
      </c>
      <c r="DI4" s="103"/>
      <c r="DJ4" s="103"/>
      <c r="DK4" s="103" t="s">
        <v>194</v>
      </c>
      <c r="DL4" s="103"/>
      <c r="DM4" s="75" t="s">
        <v>223</v>
      </c>
      <c r="DN4" s="75" t="s">
        <v>224</v>
      </c>
      <c r="DO4" s="75" t="s">
        <v>225</v>
      </c>
      <c r="DP4" s="67" t="s">
        <v>221</v>
      </c>
      <c r="DQ4" s="75" t="s">
        <v>223</v>
      </c>
      <c r="DR4" s="75" t="s">
        <v>226</v>
      </c>
      <c r="DS4" s="75" t="s">
        <v>227</v>
      </c>
      <c r="DT4" s="75" t="s">
        <v>228</v>
      </c>
      <c r="DU4" s="67" t="s">
        <v>222</v>
      </c>
      <c r="DV4" s="155"/>
      <c r="DW4" s="98"/>
      <c r="DX4" s="68" t="s">
        <v>13</v>
      </c>
      <c r="DY4" s="68" t="s">
        <v>14</v>
      </c>
      <c r="DZ4" s="69" t="s">
        <v>15</v>
      </c>
      <c r="EA4" s="69" t="s">
        <v>6</v>
      </c>
      <c r="EB4" s="69" t="s">
        <v>15</v>
      </c>
      <c r="EC4" s="69" t="s">
        <v>7</v>
      </c>
      <c r="ED4" s="69" t="s">
        <v>15</v>
      </c>
      <c r="EE4" s="69" t="s">
        <v>7</v>
      </c>
      <c r="EF4" s="101"/>
      <c r="EG4" s="70" t="s">
        <v>235</v>
      </c>
      <c r="EH4" s="70" t="s">
        <v>236</v>
      </c>
      <c r="EI4" s="70" t="s">
        <v>235</v>
      </c>
      <c r="EJ4" s="70" t="s">
        <v>236</v>
      </c>
      <c r="EK4" s="70" t="s">
        <v>235</v>
      </c>
      <c r="EL4" s="70" t="s">
        <v>236</v>
      </c>
      <c r="EM4" s="101"/>
      <c r="EN4" s="101"/>
      <c r="EO4" s="101"/>
      <c r="EP4" s="101"/>
      <c r="EQ4" s="101"/>
      <c r="ER4" s="101"/>
      <c r="ES4" s="101"/>
      <c r="ET4" s="76" t="s">
        <v>251</v>
      </c>
      <c r="EU4" s="76" t="s">
        <v>252</v>
      </c>
      <c r="EV4" s="76" t="s">
        <v>253</v>
      </c>
      <c r="EW4" s="76" t="s">
        <v>254</v>
      </c>
      <c r="EX4" s="84"/>
      <c r="EY4" s="84"/>
      <c r="EZ4" s="143"/>
      <c r="FB4" s="182"/>
      <c r="FC4" s="210"/>
      <c r="FD4" s="98"/>
      <c r="FE4" s="180"/>
      <c r="FF4" s="78"/>
      <c r="FG4" s="78"/>
      <c r="FH4" s="78"/>
      <c r="FI4" s="78"/>
      <c r="FJ4" s="78"/>
    </row>
    <row r="5" spans="1:166" s="2" customFormat="1" ht="22.5" customHeight="1">
      <c r="A5" s="10">
        <v>1</v>
      </c>
      <c r="B5" s="11">
        <v>2</v>
      </c>
      <c r="C5" s="10">
        <v>3</v>
      </c>
      <c r="D5" s="11">
        <v>4</v>
      </c>
      <c r="E5" s="10">
        <v>5</v>
      </c>
      <c r="F5" s="11">
        <v>6</v>
      </c>
      <c r="G5" s="10">
        <v>7</v>
      </c>
      <c r="H5" s="11">
        <v>8</v>
      </c>
      <c r="I5" s="10">
        <v>9</v>
      </c>
      <c r="J5" s="11">
        <v>10</v>
      </c>
      <c r="K5" s="10">
        <v>11</v>
      </c>
      <c r="L5" s="11">
        <v>12</v>
      </c>
      <c r="M5" s="10">
        <v>13</v>
      </c>
      <c r="N5" s="11">
        <v>14</v>
      </c>
      <c r="O5" s="10">
        <v>15</v>
      </c>
      <c r="P5" s="11">
        <v>16</v>
      </c>
      <c r="Q5" s="10">
        <v>17</v>
      </c>
      <c r="R5" s="11">
        <v>18</v>
      </c>
      <c r="S5" s="10">
        <v>19</v>
      </c>
      <c r="T5" s="11">
        <v>20</v>
      </c>
      <c r="U5" s="10">
        <v>21</v>
      </c>
      <c r="V5" s="11">
        <v>22</v>
      </c>
      <c r="W5" s="10">
        <v>23</v>
      </c>
      <c r="X5" s="11">
        <v>24</v>
      </c>
      <c r="Y5" s="10">
        <v>25</v>
      </c>
      <c r="Z5" s="11">
        <v>26</v>
      </c>
      <c r="AA5" s="10">
        <v>27</v>
      </c>
      <c r="AB5" s="11">
        <v>28</v>
      </c>
      <c r="AC5" s="10">
        <v>29</v>
      </c>
      <c r="AD5" s="11">
        <v>30</v>
      </c>
      <c r="AE5" s="10">
        <v>31</v>
      </c>
      <c r="AF5" s="11">
        <v>32</v>
      </c>
      <c r="AG5" s="10">
        <v>33</v>
      </c>
      <c r="AH5" s="11">
        <v>34</v>
      </c>
      <c r="AI5" s="10">
        <v>35</v>
      </c>
      <c r="AJ5" s="11">
        <v>36</v>
      </c>
      <c r="AK5" s="10">
        <v>37</v>
      </c>
      <c r="AL5" s="11">
        <v>38</v>
      </c>
      <c r="AM5" s="10">
        <v>39</v>
      </c>
      <c r="AN5" s="11">
        <v>40</v>
      </c>
      <c r="AO5" s="10">
        <v>41</v>
      </c>
      <c r="AP5" s="11">
        <v>42</v>
      </c>
      <c r="AQ5" s="10">
        <v>43</v>
      </c>
      <c r="AR5" s="11">
        <v>44</v>
      </c>
      <c r="AS5" s="10">
        <v>45</v>
      </c>
      <c r="AT5" s="11">
        <v>46</v>
      </c>
      <c r="AU5" s="10">
        <v>47</v>
      </c>
      <c r="AV5" s="11">
        <v>48</v>
      </c>
      <c r="AW5" s="10">
        <v>49</v>
      </c>
      <c r="AX5" s="11">
        <v>50</v>
      </c>
      <c r="AY5" s="10">
        <v>51</v>
      </c>
      <c r="AZ5" s="11">
        <v>52</v>
      </c>
      <c r="BA5" s="10">
        <v>53</v>
      </c>
      <c r="BB5" s="11">
        <v>54</v>
      </c>
      <c r="BC5" s="10">
        <v>55</v>
      </c>
      <c r="BD5" s="11">
        <v>56</v>
      </c>
      <c r="BE5" s="10">
        <v>57</v>
      </c>
      <c r="BF5" s="11">
        <v>58</v>
      </c>
      <c r="BG5" s="10">
        <v>59</v>
      </c>
      <c r="BH5" s="11">
        <v>60</v>
      </c>
      <c r="BI5" s="10">
        <v>61</v>
      </c>
      <c r="BJ5" s="11">
        <v>62</v>
      </c>
      <c r="BK5" s="10">
        <v>63</v>
      </c>
      <c r="BL5" s="11">
        <v>64</v>
      </c>
      <c r="BM5" s="10">
        <v>65</v>
      </c>
      <c r="BN5" s="11">
        <v>66</v>
      </c>
      <c r="BO5" s="10">
        <v>67</v>
      </c>
      <c r="BP5" s="11">
        <v>68</v>
      </c>
      <c r="BQ5" s="10">
        <v>69</v>
      </c>
      <c r="BR5" s="11">
        <v>70</v>
      </c>
      <c r="BS5" s="10">
        <v>71</v>
      </c>
      <c r="BT5" s="11">
        <v>72</v>
      </c>
      <c r="BU5" s="10">
        <v>73</v>
      </c>
      <c r="BV5" s="11">
        <v>74</v>
      </c>
      <c r="BW5" s="10">
        <v>75</v>
      </c>
      <c r="BX5" s="11">
        <v>76</v>
      </c>
      <c r="BY5" s="10">
        <v>77</v>
      </c>
      <c r="BZ5" s="11">
        <v>78</v>
      </c>
      <c r="CA5" s="10">
        <v>79</v>
      </c>
      <c r="CB5" s="11">
        <v>80</v>
      </c>
      <c r="CC5" s="10">
        <v>81</v>
      </c>
      <c r="CD5" s="11">
        <v>82</v>
      </c>
      <c r="CE5" s="10">
        <v>83</v>
      </c>
      <c r="CF5" s="11">
        <v>84</v>
      </c>
      <c r="CG5" s="10">
        <v>85</v>
      </c>
      <c r="CH5" s="11">
        <v>86</v>
      </c>
      <c r="CI5" s="10">
        <v>87</v>
      </c>
      <c r="CJ5" s="11">
        <v>88</v>
      </c>
      <c r="CK5" s="10">
        <v>89</v>
      </c>
      <c r="CL5" s="11">
        <v>90</v>
      </c>
      <c r="CM5" s="10">
        <v>91</v>
      </c>
      <c r="CN5" s="11">
        <v>92</v>
      </c>
      <c r="CO5" s="10">
        <v>93</v>
      </c>
      <c r="CP5" s="11">
        <v>94</v>
      </c>
      <c r="CQ5" s="10">
        <v>95</v>
      </c>
      <c r="CR5" s="11">
        <v>96</v>
      </c>
      <c r="CS5" s="10">
        <v>97</v>
      </c>
      <c r="CT5" s="11">
        <v>98</v>
      </c>
      <c r="CU5" s="10">
        <v>99</v>
      </c>
      <c r="CV5" s="11">
        <v>100</v>
      </c>
      <c r="CW5" s="10">
        <v>101</v>
      </c>
      <c r="CX5" s="11">
        <v>102</v>
      </c>
      <c r="CY5" s="10">
        <v>103</v>
      </c>
      <c r="CZ5" s="11">
        <v>104</v>
      </c>
      <c r="DA5" s="10">
        <v>105</v>
      </c>
      <c r="DB5" s="11">
        <v>106</v>
      </c>
      <c r="DC5" s="10">
        <v>107</v>
      </c>
      <c r="DD5" s="11">
        <v>108</v>
      </c>
      <c r="DE5" s="10">
        <v>109</v>
      </c>
      <c r="DF5" s="11">
        <v>110</v>
      </c>
      <c r="DG5" s="10">
        <v>111</v>
      </c>
      <c r="DH5" s="11">
        <v>112</v>
      </c>
      <c r="DI5" s="10">
        <v>113</v>
      </c>
      <c r="DJ5" s="11">
        <v>114</v>
      </c>
      <c r="DK5" s="10">
        <v>115</v>
      </c>
      <c r="DL5" s="11">
        <v>116</v>
      </c>
      <c r="DM5" s="10">
        <v>117</v>
      </c>
      <c r="DN5" s="11">
        <v>118</v>
      </c>
      <c r="DO5" s="10">
        <v>119</v>
      </c>
      <c r="DP5" s="11">
        <v>120</v>
      </c>
      <c r="DQ5" s="10">
        <v>121</v>
      </c>
      <c r="DR5" s="11">
        <v>122</v>
      </c>
      <c r="DS5" s="10">
        <v>123</v>
      </c>
      <c r="DT5" s="11">
        <v>124</v>
      </c>
      <c r="DU5" s="10">
        <v>125</v>
      </c>
      <c r="DV5" s="11">
        <v>126</v>
      </c>
      <c r="DW5" s="10">
        <v>127</v>
      </c>
      <c r="DX5" s="11">
        <v>128</v>
      </c>
      <c r="DY5" s="10">
        <v>129</v>
      </c>
      <c r="DZ5" s="11">
        <v>130</v>
      </c>
      <c r="EA5" s="10">
        <v>131</v>
      </c>
      <c r="EB5" s="11">
        <v>132</v>
      </c>
      <c r="EC5" s="10">
        <v>133</v>
      </c>
      <c r="ED5" s="11">
        <v>134</v>
      </c>
      <c r="EE5" s="10">
        <v>135</v>
      </c>
      <c r="EF5" s="11">
        <v>136</v>
      </c>
      <c r="EG5" s="10">
        <v>137</v>
      </c>
      <c r="EH5" s="11">
        <v>138</v>
      </c>
      <c r="EI5" s="10">
        <v>139</v>
      </c>
      <c r="EJ5" s="11">
        <v>140</v>
      </c>
      <c r="EK5" s="10">
        <v>141</v>
      </c>
      <c r="EL5" s="11">
        <v>142</v>
      </c>
      <c r="EM5" s="10">
        <v>143</v>
      </c>
      <c r="EN5" s="11">
        <v>144</v>
      </c>
      <c r="EO5" s="10">
        <v>145</v>
      </c>
      <c r="EP5" s="11">
        <v>146</v>
      </c>
      <c r="EQ5" s="10">
        <v>147</v>
      </c>
      <c r="ER5" s="11">
        <v>148</v>
      </c>
      <c r="ES5" s="10">
        <v>149</v>
      </c>
      <c r="ET5" s="11">
        <v>150</v>
      </c>
      <c r="EU5" s="10">
        <v>151</v>
      </c>
      <c r="EV5" s="11">
        <v>152</v>
      </c>
      <c r="EW5" s="10">
        <v>153</v>
      </c>
      <c r="EX5" s="11">
        <v>154</v>
      </c>
      <c r="EY5" s="10">
        <v>155</v>
      </c>
      <c r="EZ5" s="11">
        <v>156</v>
      </c>
      <c r="FB5" s="11">
        <v>157</v>
      </c>
      <c r="FC5" s="11">
        <v>158</v>
      </c>
      <c r="FD5" s="11">
        <v>159</v>
      </c>
      <c r="FE5" s="11">
        <v>160</v>
      </c>
      <c r="FF5" s="11">
        <v>161</v>
      </c>
      <c r="FG5" s="11">
        <v>162</v>
      </c>
      <c r="FH5" s="11">
        <v>163</v>
      </c>
      <c r="FI5" s="11">
        <v>164</v>
      </c>
      <c r="FJ5" s="11">
        <v>164</v>
      </c>
    </row>
    <row r="6" spans="1:166" s="1" customFormat="1" ht="19.5" customHeight="1">
      <c r="A6" s="3"/>
      <c r="B6" s="3"/>
      <c r="C6" s="3"/>
      <c r="D6" s="46"/>
      <c r="E6" s="46"/>
      <c r="F6" s="47"/>
      <c r="G6" s="4"/>
      <c r="H6" s="47"/>
      <c r="I6" s="13"/>
      <c r="J6" s="13"/>
      <c r="K6" s="4"/>
      <c r="L6" s="13"/>
      <c r="M6" s="4"/>
      <c r="N6" s="48"/>
      <c r="O6" s="4"/>
      <c r="P6" s="3"/>
      <c r="Q6" s="5"/>
      <c r="R6" s="4"/>
      <c r="S6" s="48"/>
      <c r="T6" s="4"/>
      <c r="U6" s="25">
        <f>V6+AM6+AN6+AP6+AQ6</f>
        <v>0</v>
      </c>
      <c r="V6" s="23"/>
      <c r="W6" s="23"/>
      <c r="X6" s="23"/>
      <c r="Y6" s="23"/>
      <c r="Z6" s="23"/>
      <c r="AA6" s="23"/>
      <c r="AB6" s="23"/>
      <c r="AC6" s="23"/>
      <c r="AD6" s="24">
        <f>V6-W6-X6-Y6</f>
        <v>0</v>
      </c>
      <c r="AE6" s="22"/>
      <c r="AF6" s="22"/>
      <c r="AG6" s="22"/>
      <c r="AH6" s="22"/>
      <c r="AI6" s="49">
        <f aca="true" t="shared" si="0" ref="AI6:AJ9">AE6+AG6</f>
        <v>0</v>
      </c>
      <c r="AJ6" s="49">
        <f t="shared" si="0"/>
        <v>0</v>
      </c>
      <c r="AK6" s="22"/>
      <c r="AL6" s="24">
        <f>W6</f>
        <v>0</v>
      </c>
      <c r="AM6" s="23"/>
      <c r="AN6" s="23"/>
      <c r="AO6" s="24">
        <f>X6</f>
        <v>0</v>
      </c>
      <c r="AP6" s="23"/>
      <c r="AQ6" s="23"/>
      <c r="AR6" s="6"/>
      <c r="AS6" s="6"/>
      <c r="AT6" s="6"/>
      <c r="AU6" s="6"/>
      <c r="AV6" s="6"/>
      <c r="AW6" s="6"/>
      <c r="AX6" s="6"/>
      <c r="AY6" s="6"/>
      <c r="AZ6" s="6"/>
      <c r="BA6" s="6"/>
      <c r="BB6" s="40">
        <f>AW6+AX6+AY6+AZ6</f>
        <v>0</v>
      </c>
      <c r="BC6" s="40" t="e">
        <f>(AL6+AM6+AN6)/U6*100</f>
        <v>#DIV/0!</v>
      </c>
      <c r="BD6" s="40" t="e">
        <f>(AO6+AP6+AQ6)/U6*100</f>
        <v>#DIV/0!</v>
      </c>
      <c r="BE6" s="40" t="e">
        <f>Y6/U6*100</f>
        <v>#DIV/0!</v>
      </c>
      <c r="BF6" s="41" t="e">
        <f>IF(BC6+BD6+BE6&lt;=100,"",CONCATENATE(CONCATENATE("BŁĄD !!! ",ROUND((SUM(100-BC6-BD6-BE6)*(-1)),1)),"% za dużo"))</f>
        <v>#DIV/0!</v>
      </c>
      <c r="BG6" s="8"/>
      <c r="BH6" s="3"/>
      <c r="BI6" s="3"/>
      <c r="BJ6" s="3"/>
      <c r="BK6" s="4"/>
      <c r="BL6" s="3"/>
      <c r="BM6" s="3"/>
      <c r="BN6" s="8"/>
      <c r="BO6" s="5"/>
      <c r="BP6" s="5"/>
      <c r="BQ6" s="5"/>
      <c r="BR6" s="5"/>
      <c r="BS6" s="5"/>
      <c r="BT6" s="3"/>
      <c r="BU6" s="3"/>
      <c r="BV6" s="3"/>
      <c r="BW6" s="3"/>
      <c r="BX6" s="8"/>
      <c r="BY6" s="8"/>
      <c r="BZ6" s="8"/>
      <c r="CA6" s="8"/>
      <c r="CB6" s="8"/>
      <c r="CC6" s="8"/>
      <c r="CD6" s="8"/>
      <c r="CE6" s="43"/>
      <c r="CF6" s="43"/>
      <c r="CG6" s="43"/>
      <c r="CH6" s="43"/>
      <c r="CI6" s="43"/>
      <c r="CJ6" s="43"/>
      <c r="CK6" s="43"/>
      <c r="CL6" s="43"/>
      <c r="CM6" s="43"/>
      <c r="CN6" s="43"/>
      <c r="CO6" s="43"/>
      <c r="CP6" s="43"/>
      <c r="CQ6" s="43"/>
      <c r="CR6" s="8"/>
      <c r="CS6" s="30"/>
      <c r="CT6" s="43"/>
      <c r="CU6" s="43"/>
      <c r="CV6" s="9"/>
      <c r="CW6" s="9"/>
      <c r="CX6" s="52"/>
      <c r="CY6" s="43"/>
      <c r="CZ6" s="3"/>
      <c r="DA6" s="43"/>
      <c r="DB6" s="43"/>
      <c r="DC6" s="43"/>
      <c r="DD6" s="43"/>
      <c r="DE6" s="43"/>
      <c r="DF6" s="43"/>
      <c r="DG6" s="43"/>
      <c r="DH6" s="43"/>
      <c r="DI6" s="43"/>
      <c r="DJ6" s="43"/>
      <c r="DK6" s="43"/>
      <c r="DL6" s="43"/>
      <c r="DM6" s="5"/>
      <c r="DN6" s="9"/>
      <c r="DO6" s="9"/>
      <c r="DP6" s="44">
        <f>DM6+DN6+DO6</f>
        <v>0</v>
      </c>
      <c r="DQ6" s="5"/>
      <c r="DR6" s="5"/>
      <c r="DS6" s="5"/>
      <c r="DT6" s="5"/>
      <c r="DU6" s="44">
        <f>DQ6+DR6+DS6+DT6</f>
        <v>0</v>
      </c>
      <c r="DV6" s="44">
        <f>DP6+DU6</f>
        <v>0</v>
      </c>
      <c r="DW6" s="9"/>
      <c r="DX6" s="9"/>
      <c r="DY6" s="9"/>
      <c r="DZ6" s="9"/>
      <c r="EA6" s="3"/>
      <c r="EB6" s="9"/>
      <c r="EC6" s="3"/>
      <c r="ED6" s="9"/>
      <c r="EE6" s="7"/>
      <c r="EF6" s="44">
        <f>DW6+DX6+DY6+DZ6+EB6+ED6</f>
        <v>0</v>
      </c>
      <c r="EG6" s="21"/>
      <c r="EH6" s="21"/>
      <c r="EI6" s="21"/>
      <c r="EJ6" s="21"/>
      <c r="EK6" s="21"/>
      <c r="EL6" s="21"/>
      <c r="EM6" s="50"/>
      <c r="EN6" s="9"/>
      <c r="EO6" s="50"/>
      <c r="EP6" s="51"/>
      <c r="EQ6" s="50"/>
      <c r="ER6" s="51"/>
      <c r="ES6" s="50"/>
      <c r="ET6" s="51"/>
      <c r="EU6" s="51"/>
      <c r="EV6" s="51"/>
      <c r="EW6" s="50"/>
      <c r="EX6" s="53"/>
      <c r="EY6" s="3"/>
      <c r="EZ6" s="3"/>
      <c r="FB6" s="25">
        <f>V6+AM6+AN6+AP6+AQ6</f>
        <v>0</v>
      </c>
      <c r="FC6" s="25">
        <f>V6-W6-X6-Y6</f>
        <v>0</v>
      </c>
      <c r="FD6" s="28" t="e">
        <f>(Q6-FB6)/Q6</f>
        <v>#DIV/0!</v>
      </c>
      <c r="FE6" s="26" t="str">
        <f>IF(W6+X6+Y6&gt;V6,"sprawdź wykazanych mieszkańców","ok.")</f>
        <v>ok.</v>
      </c>
      <c r="FF6" s="27" t="str">
        <f aca="true" t="shared" si="1" ref="FF6:FG9">IF(EI6-EK6&gt;0.1,"sprawdź dane",IF(EI6-EK6&lt;-0.1,"sprawdź dane","ok."))</f>
        <v>ok.</v>
      </c>
      <c r="FG6" s="27" t="str">
        <f t="shared" si="1"/>
        <v>ok.</v>
      </c>
      <c r="FH6" s="26" t="e">
        <f>(CY6*2.7397)/(AL6+AM6+(AN6/4)+AO6+AP6+(AQ6/4))</f>
        <v>#DIV/0!</v>
      </c>
      <c r="FI6" s="26" t="str">
        <f>IF(E6="Wiersz OŚ w aglo z wieloma OŚ",(BO6*1000)/BS6,"n.d.")</f>
        <v>n.d.</v>
      </c>
      <c r="FJ6" s="26" t="str">
        <f>IF(E6="Aglomeracja z 1 OŚ",(BO6*1000)/(AL6+AM6+(AN6/4)+AO6+AP6+(AQ6/4)),"n.d.")</f>
        <v>n.d.</v>
      </c>
    </row>
    <row r="7" spans="1:166" s="1" customFormat="1" ht="19.5" customHeight="1">
      <c r="A7" s="3"/>
      <c r="B7" s="3"/>
      <c r="C7" s="3"/>
      <c r="D7" s="46"/>
      <c r="E7" s="46"/>
      <c r="F7" s="47"/>
      <c r="G7" s="4"/>
      <c r="H7" s="47"/>
      <c r="I7" s="13"/>
      <c r="J7" s="13"/>
      <c r="K7" s="4"/>
      <c r="L7" s="13"/>
      <c r="M7" s="4"/>
      <c r="N7" s="48"/>
      <c r="O7" s="4"/>
      <c r="P7" s="3"/>
      <c r="Q7" s="5"/>
      <c r="R7" s="4"/>
      <c r="S7" s="48"/>
      <c r="T7" s="4"/>
      <c r="U7" s="25">
        <f>V7+AM7+AN7+AP7+AQ7</f>
        <v>0</v>
      </c>
      <c r="V7" s="23"/>
      <c r="W7" s="23"/>
      <c r="X7" s="23"/>
      <c r="Y7" s="23"/>
      <c r="Z7" s="23"/>
      <c r="AA7" s="23"/>
      <c r="AB7" s="23"/>
      <c r="AC7" s="23"/>
      <c r="AD7" s="24">
        <f>V7-W7-X7-Y7</f>
        <v>0</v>
      </c>
      <c r="AE7" s="22"/>
      <c r="AF7" s="22"/>
      <c r="AG7" s="22"/>
      <c r="AH7" s="22"/>
      <c r="AI7" s="49">
        <f t="shared" si="0"/>
        <v>0</v>
      </c>
      <c r="AJ7" s="49">
        <f t="shared" si="0"/>
        <v>0</v>
      </c>
      <c r="AK7" s="22"/>
      <c r="AL7" s="24">
        <f>W7</f>
        <v>0</v>
      </c>
      <c r="AM7" s="23"/>
      <c r="AN7" s="23"/>
      <c r="AO7" s="24">
        <f>X7</f>
        <v>0</v>
      </c>
      <c r="AP7" s="23"/>
      <c r="AQ7" s="23"/>
      <c r="AR7" s="6"/>
      <c r="AS7" s="6"/>
      <c r="AT7" s="6"/>
      <c r="AU7" s="6"/>
      <c r="AV7" s="6"/>
      <c r="AW7" s="6"/>
      <c r="AX7" s="6"/>
      <c r="AY7" s="6"/>
      <c r="AZ7" s="6"/>
      <c r="BA7" s="6"/>
      <c r="BB7" s="40">
        <f>AW7+AX7+AY7+AZ7</f>
        <v>0</v>
      </c>
      <c r="BC7" s="40" t="e">
        <f>(AL7+AM7+AN7)/U7*100</f>
        <v>#DIV/0!</v>
      </c>
      <c r="BD7" s="40" t="e">
        <f>(AO7+AP7+AQ7)/U7*100</f>
        <v>#DIV/0!</v>
      </c>
      <c r="BE7" s="40" t="e">
        <f>Y7/U7*100</f>
        <v>#DIV/0!</v>
      </c>
      <c r="BF7" s="41" t="e">
        <f>IF(BC7+BD7+BE7&lt;=100,"",CONCATENATE(CONCATENATE("BŁĄD !!! ",ROUND((SUM(100-BC7-BD7-BE7)*(-1)),1)),"% za dużo"))</f>
        <v>#DIV/0!</v>
      </c>
      <c r="BG7" s="8"/>
      <c r="BH7" s="3"/>
      <c r="BI7" s="3"/>
      <c r="BJ7" s="3"/>
      <c r="BK7" s="4"/>
      <c r="BL7" s="3"/>
      <c r="BM7" s="3"/>
      <c r="BN7" s="8"/>
      <c r="BO7" s="5"/>
      <c r="BP7" s="5"/>
      <c r="BQ7" s="5"/>
      <c r="BR7" s="5"/>
      <c r="BS7" s="5"/>
      <c r="BT7" s="3"/>
      <c r="BU7" s="3"/>
      <c r="BV7" s="3"/>
      <c r="BW7" s="3"/>
      <c r="BX7" s="8"/>
      <c r="BY7" s="8"/>
      <c r="BZ7" s="8"/>
      <c r="CA7" s="8"/>
      <c r="CB7" s="8"/>
      <c r="CC7" s="8"/>
      <c r="CD7" s="8"/>
      <c r="CE7" s="43"/>
      <c r="CF7" s="43"/>
      <c r="CG7" s="43"/>
      <c r="CH7" s="43"/>
      <c r="CI7" s="43"/>
      <c r="CJ7" s="43"/>
      <c r="CK7" s="43"/>
      <c r="CL7" s="43"/>
      <c r="CM7" s="43"/>
      <c r="CN7" s="43"/>
      <c r="CO7" s="43"/>
      <c r="CP7" s="43"/>
      <c r="CQ7" s="43"/>
      <c r="CR7" s="8"/>
      <c r="CS7" s="30"/>
      <c r="CT7" s="43"/>
      <c r="CU7" s="43"/>
      <c r="CV7" s="9"/>
      <c r="CW7" s="9"/>
      <c r="CX7" s="52"/>
      <c r="CY7" s="43"/>
      <c r="CZ7" s="3"/>
      <c r="DA7" s="43"/>
      <c r="DB7" s="43"/>
      <c r="DC7" s="43"/>
      <c r="DD7" s="43"/>
      <c r="DE7" s="43"/>
      <c r="DF7" s="43"/>
      <c r="DG7" s="43"/>
      <c r="DH7" s="43"/>
      <c r="DI7" s="43"/>
      <c r="DJ7" s="43"/>
      <c r="DK7" s="43"/>
      <c r="DL7" s="43"/>
      <c r="DM7" s="5"/>
      <c r="DN7" s="9"/>
      <c r="DO7" s="9"/>
      <c r="DP7" s="44">
        <f>DM7+DN7+DO7</f>
        <v>0</v>
      </c>
      <c r="DQ7" s="5"/>
      <c r="DR7" s="5"/>
      <c r="DS7" s="5"/>
      <c r="DT7" s="5"/>
      <c r="DU7" s="44">
        <f>DQ7+DR7+DS7+DT7</f>
        <v>0</v>
      </c>
      <c r="DV7" s="44">
        <f>DP7+DU7</f>
        <v>0</v>
      </c>
      <c r="DW7" s="9"/>
      <c r="DX7" s="9"/>
      <c r="DY7" s="9"/>
      <c r="DZ7" s="9"/>
      <c r="EA7" s="3"/>
      <c r="EB7" s="9"/>
      <c r="EC7" s="3"/>
      <c r="ED7" s="9"/>
      <c r="EE7" s="7"/>
      <c r="EF7" s="44">
        <f>DW7+DX7+DY7+DZ7+EB7+ED7</f>
        <v>0</v>
      </c>
      <c r="EG7" s="21"/>
      <c r="EH7" s="21"/>
      <c r="EI7" s="21"/>
      <c r="EJ7" s="21"/>
      <c r="EK7" s="21"/>
      <c r="EL7" s="21"/>
      <c r="EM7" s="50"/>
      <c r="EN7" s="9"/>
      <c r="EO7" s="50"/>
      <c r="EP7" s="51"/>
      <c r="EQ7" s="50"/>
      <c r="ER7" s="51"/>
      <c r="ES7" s="50"/>
      <c r="ET7" s="51"/>
      <c r="EU7" s="51"/>
      <c r="EV7" s="51"/>
      <c r="EW7" s="50"/>
      <c r="EX7" s="53"/>
      <c r="EY7" s="3"/>
      <c r="EZ7" s="3"/>
      <c r="FB7" s="25">
        <f>V7+AM7+AN7+AP7+AQ7</f>
        <v>0</v>
      </c>
      <c r="FC7" s="25">
        <f>V7-W7-X7-Y7</f>
        <v>0</v>
      </c>
      <c r="FD7" s="28" t="e">
        <f>(Q7-FB7)/Q7</f>
        <v>#DIV/0!</v>
      </c>
      <c r="FE7" s="26" t="str">
        <f>IF(W7+X7+Y7&gt;V7,"sprawdź wykazanych mieszkańców","ok.")</f>
        <v>ok.</v>
      </c>
      <c r="FF7" s="27" t="str">
        <f t="shared" si="1"/>
        <v>ok.</v>
      </c>
      <c r="FG7" s="27" t="str">
        <f t="shared" si="1"/>
        <v>ok.</v>
      </c>
      <c r="FH7" s="26" t="e">
        <f>(CY7*2.7397)/(AL7+AM7+(AN7/4)+AO7+AP7+(AQ7/4))</f>
        <v>#DIV/0!</v>
      </c>
      <c r="FI7" s="26" t="str">
        <f>IF(E7="Wiersz OŚ w aglo z wieloma OŚ",(BO7*1000)/BS7,"n.d.")</f>
        <v>n.d.</v>
      </c>
      <c r="FJ7" s="26" t="str">
        <f>IF(E7="Aglomeracja z 1 OŚ",(BO7*1000)/(AL7+AM7+(AN7/4)+AO7+AP7+(AQ7/4)),"n.d.")</f>
        <v>n.d.</v>
      </c>
    </row>
    <row r="8" spans="1:166" s="1" customFormat="1" ht="19.5" customHeight="1">
      <c r="A8" s="3"/>
      <c r="B8" s="3"/>
      <c r="C8" s="3"/>
      <c r="D8" s="46"/>
      <c r="E8" s="46"/>
      <c r="F8" s="47"/>
      <c r="G8" s="4"/>
      <c r="H8" s="47"/>
      <c r="I8" s="13"/>
      <c r="J8" s="13"/>
      <c r="K8" s="4"/>
      <c r="L8" s="13"/>
      <c r="M8" s="4"/>
      <c r="N8" s="48"/>
      <c r="O8" s="4"/>
      <c r="P8" s="3"/>
      <c r="Q8" s="5"/>
      <c r="R8" s="4"/>
      <c r="S8" s="48"/>
      <c r="T8" s="4"/>
      <c r="U8" s="25">
        <f>V8+AM8+AN8+AP8+AQ8</f>
        <v>0</v>
      </c>
      <c r="V8" s="23"/>
      <c r="W8" s="23"/>
      <c r="X8" s="23"/>
      <c r="Y8" s="23"/>
      <c r="Z8" s="23"/>
      <c r="AA8" s="23"/>
      <c r="AB8" s="23"/>
      <c r="AC8" s="23"/>
      <c r="AD8" s="24">
        <f>V8-W8-X8-Y8</f>
        <v>0</v>
      </c>
      <c r="AE8" s="22"/>
      <c r="AF8" s="22"/>
      <c r="AG8" s="22"/>
      <c r="AH8" s="22"/>
      <c r="AI8" s="49">
        <f t="shared" si="0"/>
        <v>0</v>
      </c>
      <c r="AJ8" s="49">
        <f t="shared" si="0"/>
        <v>0</v>
      </c>
      <c r="AK8" s="22"/>
      <c r="AL8" s="24">
        <f>W8</f>
        <v>0</v>
      </c>
      <c r="AM8" s="23"/>
      <c r="AN8" s="23"/>
      <c r="AO8" s="24">
        <f>X8</f>
        <v>0</v>
      </c>
      <c r="AP8" s="23"/>
      <c r="AQ8" s="23"/>
      <c r="AR8" s="6"/>
      <c r="AS8" s="6"/>
      <c r="AT8" s="6"/>
      <c r="AU8" s="6"/>
      <c r="AV8" s="6"/>
      <c r="AW8" s="6"/>
      <c r="AX8" s="6"/>
      <c r="AY8" s="6"/>
      <c r="AZ8" s="6"/>
      <c r="BA8" s="6"/>
      <c r="BB8" s="40">
        <f>AW8+AX8+AY8+AZ8</f>
        <v>0</v>
      </c>
      <c r="BC8" s="40" t="e">
        <f>(AL8+AM8+AN8)/U8*100</f>
        <v>#DIV/0!</v>
      </c>
      <c r="BD8" s="40" t="e">
        <f>(AO8+AP8+AQ8)/U8*100</f>
        <v>#DIV/0!</v>
      </c>
      <c r="BE8" s="40" t="e">
        <f>Y8/U8*100</f>
        <v>#DIV/0!</v>
      </c>
      <c r="BF8" s="41" t="e">
        <f>IF(BC8+BD8+BE8&lt;=100,"",CONCATENATE(CONCATENATE("BŁĄD !!! ",ROUND((SUM(100-BC8-BD8-BE8)*(-1)),1)),"% za dużo"))</f>
        <v>#DIV/0!</v>
      </c>
      <c r="BG8" s="8"/>
      <c r="BH8" s="3"/>
      <c r="BI8" s="3"/>
      <c r="BJ8" s="3"/>
      <c r="BK8" s="4"/>
      <c r="BL8" s="3"/>
      <c r="BM8" s="3"/>
      <c r="BN8" s="8"/>
      <c r="BO8" s="5"/>
      <c r="BP8" s="5"/>
      <c r="BQ8" s="5"/>
      <c r="BR8" s="5"/>
      <c r="BS8" s="5"/>
      <c r="BT8" s="3"/>
      <c r="BU8" s="3"/>
      <c r="BV8" s="3"/>
      <c r="BW8" s="3"/>
      <c r="BX8" s="8"/>
      <c r="BY8" s="8"/>
      <c r="BZ8" s="8"/>
      <c r="CA8" s="8"/>
      <c r="CB8" s="8"/>
      <c r="CC8" s="8"/>
      <c r="CD8" s="8"/>
      <c r="CE8" s="43"/>
      <c r="CF8" s="43"/>
      <c r="CG8" s="43"/>
      <c r="CH8" s="43"/>
      <c r="CI8" s="43"/>
      <c r="CJ8" s="43"/>
      <c r="CK8" s="43"/>
      <c r="CL8" s="43"/>
      <c r="CM8" s="43"/>
      <c r="CN8" s="43"/>
      <c r="CO8" s="43"/>
      <c r="CP8" s="43"/>
      <c r="CQ8" s="43"/>
      <c r="CR8" s="8"/>
      <c r="CS8" s="30"/>
      <c r="CT8" s="43"/>
      <c r="CU8" s="43"/>
      <c r="CV8" s="9"/>
      <c r="CW8" s="9"/>
      <c r="CX8" s="52"/>
      <c r="CY8" s="43"/>
      <c r="CZ8" s="3"/>
      <c r="DA8" s="43"/>
      <c r="DB8" s="43"/>
      <c r="DC8" s="43"/>
      <c r="DD8" s="43"/>
      <c r="DE8" s="43"/>
      <c r="DF8" s="43"/>
      <c r="DG8" s="43"/>
      <c r="DH8" s="43"/>
      <c r="DI8" s="43"/>
      <c r="DJ8" s="43"/>
      <c r="DK8" s="43"/>
      <c r="DL8" s="43"/>
      <c r="DM8" s="5"/>
      <c r="DN8" s="9"/>
      <c r="DO8" s="9"/>
      <c r="DP8" s="44">
        <f>DM8+DN8+DO8</f>
        <v>0</v>
      </c>
      <c r="DQ8" s="5"/>
      <c r="DR8" s="5"/>
      <c r="DS8" s="5"/>
      <c r="DT8" s="5"/>
      <c r="DU8" s="44">
        <f>DQ8+DR8+DS8+DT8</f>
        <v>0</v>
      </c>
      <c r="DV8" s="44">
        <f>DP8+DU8</f>
        <v>0</v>
      </c>
      <c r="DW8" s="9"/>
      <c r="DX8" s="9"/>
      <c r="DY8" s="9"/>
      <c r="DZ8" s="9"/>
      <c r="EA8" s="3"/>
      <c r="EB8" s="9"/>
      <c r="EC8" s="3"/>
      <c r="ED8" s="9"/>
      <c r="EE8" s="7"/>
      <c r="EF8" s="44">
        <f>DW8+DX8+DY8+DZ8+EB8+ED8</f>
        <v>0</v>
      </c>
      <c r="EG8" s="21"/>
      <c r="EH8" s="21"/>
      <c r="EI8" s="21"/>
      <c r="EJ8" s="21"/>
      <c r="EK8" s="21"/>
      <c r="EL8" s="21"/>
      <c r="EM8" s="50"/>
      <c r="EN8" s="9"/>
      <c r="EO8" s="50"/>
      <c r="EP8" s="51"/>
      <c r="EQ8" s="50"/>
      <c r="ER8" s="51"/>
      <c r="ES8" s="50"/>
      <c r="ET8" s="51"/>
      <c r="EU8" s="51"/>
      <c r="EV8" s="51"/>
      <c r="EW8" s="50"/>
      <c r="EX8" s="53"/>
      <c r="EY8" s="3"/>
      <c r="EZ8" s="3"/>
      <c r="FB8" s="25">
        <f>V8+AM8+AN8+AP8+AQ8</f>
        <v>0</v>
      </c>
      <c r="FC8" s="25">
        <f>V8-W8-X8-Y8</f>
        <v>0</v>
      </c>
      <c r="FD8" s="28" t="e">
        <f>(Q8-FB8)/Q8</f>
        <v>#DIV/0!</v>
      </c>
      <c r="FE8" s="26" t="str">
        <f>IF(W8+X8+Y8&gt;V8,"sprawdź wykazanych mieszkańców","ok.")</f>
        <v>ok.</v>
      </c>
      <c r="FF8" s="27" t="str">
        <f t="shared" si="1"/>
        <v>ok.</v>
      </c>
      <c r="FG8" s="27" t="str">
        <f t="shared" si="1"/>
        <v>ok.</v>
      </c>
      <c r="FH8" s="26" t="e">
        <f>(CY8*2.7397)/(AL8+AM8+(AN8/4)+AO8+AP8+(AQ8/4))</f>
        <v>#DIV/0!</v>
      </c>
      <c r="FI8" s="26" t="str">
        <f>IF(E8="Wiersz OŚ w aglo z wieloma OŚ",(BO8*1000)/BS8,"n.d.")</f>
        <v>n.d.</v>
      </c>
      <c r="FJ8" s="26" t="str">
        <f>IF(E8="Aglomeracja z 1 OŚ",(BO8*1000)/(AL8+AM8+(AN8/4)+AO8+AP8+(AQ8/4)),"n.d.")</f>
        <v>n.d.</v>
      </c>
    </row>
    <row r="9" spans="1:166" s="1" customFormat="1" ht="19.5" customHeight="1">
      <c r="A9" s="3"/>
      <c r="B9" s="3"/>
      <c r="C9" s="3"/>
      <c r="D9" s="46"/>
      <c r="E9" s="46"/>
      <c r="F9" s="47"/>
      <c r="G9" s="4"/>
      <c r="H9" s="47"/>
      <c r="I9" s="13"/>
      <c r="J9" s="13"/>
      <c r="K9" s="4"/>
      <c r="L9" s="13"/>
      <c r="M9" s="4"/>
      <c r="N9" s="48"/>
      <c r="O9" s="4"/>
      <c r="P9" s="3"/>
      <c r="Q9" s="5"/>
      <c r="R9" s="4"/>
      <c r="S9" s="48"/>
      <c r="T9" s="4"/>
      <c r="U9" s="25">
        <f>V9+AM9+AN9+AP9+AQ9</f>
        <v>0</v>
      </c>
      <c r="V9" s="23"/>
      <c r="W9" s="23"/>
      <c r="X9" s="23"/>
      <c r="Y9" s="23"/>
      <c r="Z9" s="23"/>
      <c r="AA9" s="23"/>
      <c r="AB9" s="23"/>
      <c r="AC9" s="23"/>
      <c r="AD9" s="24">
        <f>V9-W9-X9-Y9</f>
        <v>0</v>
      </c>
      <c r="AE9" s="22"/>
      <c r="AF9" s="22"/>
      <c r="AG9" s="22"/>
      <c r="AH9" s="22"/>
      <c r="AI9" s="49">
        <f t="shared" si="0"/>
        <v>0</v>
      </c>
      <c r="AJ9" s="49">
        <f t="shared" si="0"/>
        <v>0</v>
      </c>
      <c r="AK9" s="22"/>
      <c r="AL9" s="24">
        <f>W9</f>
        <v>0</v>
      </c>
      <c r="AM9" s="23"/>
      <c r="AN9" s="23"/>
      <c r="AO9" s="24">
        <f>X9</f>
        <v>0</v>
      </c>
      <c r="AP9" s="23"/>
      <c r="AQ9" s="23"/>
      <c r="AR9" s="6"/>
      <c r="AS9" s="6"/>
      <c r="AT9" s="6"/>
      <c r="AU9" s="6"/>
      <c r="AV9" s="6"/>
      <c r="AW9" s="6"/>
      <c r="AX9" s="6"/>
      <c r="AY9" s="6"/>
      <c r="AZ9" s="6"/>
      <c r="BA9" s="6"/>
      <c r="BB9" s="40">
        <f>AW9+AX9+AY9+AZ9</f>
        <v>0</v>
      </c>
      <c r="BC9" s="40" t="e">
        <f>(AL9+AM9+AN9)/U9*100</f>
        <v>#DIV/0!</v>
      </c>
      <c r="BD9" s="40" t="e">
        <f>(AO9+AP9+AQ9)/U9*100</f>
        <v>#DIV/0!</v>
      </c>
      <c r="BE9" s="40" t="e">
        <f>Y9/U9*100</f>
        <v>#DIV/0!</v>
      </c>
      <c r="BF9" s="41" t="e">
        <f>IF(BC9+BD9+BE9&lt;=100,"",CONCATENATE(CONCATENATE("BŁĄD !!! ",ROUND((SUM(100-BC9-BD9-BE9)*(-1)),1)),"% za dużo"))</f>
        <v>#DIV/0!</v>
      </c>
      <c r="BG9" s="8"/>
      <c r="BH9" s="3"/>
      <c r="BI9" s="3"/>
      <c r="BJ9" s="3"/>
      <c r="BK9" s="4"/>
      <c r="BL9" s="3"/>
      <c r="BM9" s="3"/>
      <c r="BN9" s="8"/>
      <c r="BO9" s="5"/>
      <c r="BP9" s="5"/>
      <c r="BQ9" s="5"/>
      <c r="BR9" s="5"/>
      <c r="BS9" s="5"/>
      <c r="BT9" s="3"/>
      <c r="BU9" s="3"/>
      <c r="BV9" s="3"/>
      <c r="BW9" s="3"/>
      <c r="BX9" s="8"/>
      <c r="BY9" s="8"/>
      <c r="BZ9" s="8"/>
      <c r="CA9" s="8"/>
      <c r="CB9" s="8"/>
      <c r="CC9" s="8"/>
      <c r="CD9" s="8"/>
      <c r="CE9" s="43"/>
      <c r="CF9" s="43"/>
      <c r="CG9" s="43"/>
      <c r="CH9" s="43"/>
      <c r="CI9" s="43"/>
      <c r="CJ9" s="43"/>
      <c r="CK9" s="43"/>
      <c r="CL9" s="43"/>
      <c r="CM9" s="43"/>
      <c r="CN9" s="43"/>
      <c r="CO9" s="43"/>
      <c r="CP9" s="43"/>
      <c r="CQ9" s="43"/>
      <c r="CR9" s="8"/>
      <c r="CS9" s="30"/>
      <c r="CT9" s="43"/>
      <c r="CU9" s="43"/>
      <c r="CV9" s="9"/>
      <c r="CW9" s="9"/>
      <c r="CX9" s="52"/>
      <c r="CY9" s="43"/>
      <c r="CZ9" s="3"/>
      <c r="DA9" s="43"/>
      <c r="DB9" s="43"/>
      <c r="DC9" s="43"/>
      <c r="DD9" s="43"/>
      <c r="DE9" s="43"/>
      <c r="DF9" s="43"/>
      <c r="DG9" s="43"/>
      <c r="DH9" s="43"/>
      <c r="DI9" s="43"/>
      <c r="DJ9" s="43"/>
      <c r="DK9" s="43"/>
      <c r="DL9" s="43"/>
      <c r="DM9" s="5"/>
      <c r="DN9" s="9"/>
      <c r="DO9" s="9"/>
      <c r="DP9" s="44">
        <f>DM9+DN9+DO9</f>
        <v>0</v>
      </c>
      <c r="DQ9" s="5"/>
      <c r="DR9" s="5"/>
      <c r="DS9" s="5"/>
      <c r="DT9" s="5"/>
      <c r="DU9" s="44">
        <f>DQ9+DR9+DS9+DT9</f>
        <v>0</v>
      </c>
      <c r="DV9" s="44">
        <f>DP9+DU9</f>
        <v>0</v>
      </c>
      <c r="DW9" s="9"/>
      <c r="DX9" s="9"/>
      <c r="DY9" s="9"/>
      <c r="DZ9" s="9"/>
      <c r="EA9" s="3"/>
      <c r="EB9" s="9"/>
      <c r="EC9" s="3"/>
      <c r="ED9" s="9"/>
      <c r="EE9" s="7"/>
      <c r="EF9" s="44">
        <f>DW9+DX9+DY9+DZ9+EB9+ED9</f>
        <v>0</v>
      </c>
      <c r="EG9" s="21"/>
      <c r="EH9" s="21"/>
      <c r="EI9" s="21"/>
      <c r="EJ9" s="21"/>
      <c r="EK9" s="21"/>
      <c r="EL9" s="21"/>
      <c r="EM9" s="50"/>
      <c r="EN9" s="9"/>
      <c r="EO9" s="50"/>
      <c r="EP9" s="51"/>
      <c r="EQ9" s="50"/>
      <c r="ER9" s="51"/>
      <c r="ES9" s="50"/>
      <c r="ET9" s="51"/>
      <c r="EU9" s="51"/>
      <c r="EV9" s="51"/>
      <c r="EW9" s="50"/>
      <c r="EX9" s="53"/>
      <c r="EY9" s="3"/>
      <c r="EZ9" s="3"/>
      <c r="FB9" s="25">
        <f>V9+AM9+AN9+AP9+AQ9</f>
        <v>0</v>
      </c>
      <c r="FC9" s="25">
        <f>V9-W9-X9-Y9</f>
        <v>0</v>
      </c>
      <c r="FD9" s="28" t="e">
        <f>(Q9-FB9)/Q9</f>
        <v>#DIV/0!</v>
      </c>
      <c r="FE9" s="26" t="str">
        <f>IF(W9+X9+Y9&gt;V9,"sprawdź wykazanych mieszkańców","ok.")</f>
        <v>ok.</v>
      </c>
      <c r="FF9" s="27" t="str">
        <f t="shared" si="1"/>
        <v>ok.</v>
      </c>
      <c r="FG9" s="27" t="str">
        <f t="shared" si="1"/>
        <v>ok.</v>
      </c>
      <c r="FH9" s="26" t="e">
        <f>(CY9*2.7397)/(AL9+AM9+(AN9/4)+AO9+AP9+(AQ9/4))</f>
        <v>#DIV/0!</v>
      </c>
      <c r="FI9" s="26" t="str">
        <f>IF(E9="Wiersz OŚ w aglo z wieloma OŚ",(BO9*1000)/BS9,"n.d.")</f>
        <v>n.d.</v>
      </c>
      <c r="FJ9" s="26" t="str">
        <f>IF(E9="Aglomeracja z 1 OŚ",(BO9*1000)/(AL9+AM9+(AN9/4)+AO9+AP9+(AQ9/4)),"n.d.")</f>
        <v>n.d.</v>
      </c>
    </row>
    <row r="10" spans="1:166" ht="30.75" customHeight="1">
      <c r="A10" s="15"/>
      <c r="B10" s="15"/>
      <c r="C10" s="15"/>
      <c r="D10" s="15"/>
      <c r="E10" s="15"/>
      <c r="F10" s="16"/>
      <c r="G10" s="29"/>
      <c r="H10" s="29"/>
      <c r="I10" s="14"/>
      <c r="J10" s="14"/>
      <c r="K10" s="16"/>
      <c r="L10" s="16"/>
      <c r="M10" s="16"/>
      <c r="N10" s="16"/>
      <c r="O10" s="16"/>
      <c r="P10" s="15"/>
      <c r="Q10" s="12"/>
      <c r="R10" s="12"/>
      <c r="S10" s="12"/>
      <c r="T10" s="12"/>
      <c r="U10" s="12"/>
      <c r="V10" s="15"/>
      <c r="W10" s="15"/>
      <c r="X10" s="15"/>
      <c r="Y10" s="15"/>
      <c r="Z10" s="15"/>
      <c r="AA10" s="15"/>
      <c r="AB10" s="15"/>
      <c r="AC10" s="15"/>
      <c r="AD10" s="15"/>
      <c r="AE10" s="15"/>
      <c r="AF10" s="15"/>
      <c r="AG10" s="15"/>
      <c r="AH10" s="15"/>
      <c r="AI10" s="15"/>
      <c r="AJ10" s="15"/>
      <c r="AK10" s="15"/>
      <c r="AL10" s="15"/>
      <c r="AM10" s="15"/>
      <c r="AN10" s="15"/>
      <c r="AO10" s="15"/>
      <c r="AP10" s="15"/>
      <c r="AQ10" s="15"/>
      <c r="AR10" s="17"/>
      <c r="AS10" s="17"/>
      <c r="AT10" s="17"/>
      <c r="AU10" s="17"/>
      <c r="AV10" s="17"/>
      <c r="AW10" s="17"/>
      <c r="AX10" s="17"/>
      <c r="AY10" s="17"/>
      <c r="AZ10" s="17"/>
      <c r="BA10" s="17"/>
      <c r="BB10" s="12"/>
      <c r="BC10" s="15"/>
      <c r="BD10" s="15"/>
      <c r="BE10" s="15"/>
      <c r="BF10" s="15"/>
      <c r="BG10" s="19"/>
      <c r="BH10" s="15"/>
      <c r="BI10" s="15"/>
      <c r="BJ10" s="15"/>
      <c r="BK10" s="15"/>
      <c r="BL10" s="15"/>
      <c r="BM10" s="15"/>
      <c r="BN10" s="19"/>
      <c r="BO10" s="12"/>
      <c r="BP10" s="12"/>
      <c r="BQ10" s="12"/>
      <c r="BR10" s="12"/>
      <c r="BS10" s="12"/>
      <c r="BT10" s="12"/>
      <c r="BU10" s="12"/>
      <c r="BV10" s="12"/>
      <c r="BW10" s="12"/>
      <c r="BX10" s="12"/>
      <c r="BY10" s="12"/>
      <c r="BZ10" s="42"/>
      <c r="CA10" s="42"/>
      <c r="CB10" s="42"/>
      <c r="CC10" s="42"/>
      <c r="CD10" s="42"/>
      <c r="CE10" s="42"/>
      <c r="CF10" s="42"/>
      <c r="CG10" s="42"/>
      <c r="CH10" s="42"/>
      <c r="CI10" s="38"/>
      <c r="CJ10" s="42"/>
      <c r="CK10" s="42"/>
      <c r="CL10" s="42"/>
      <c r="CM10" s="42"/>
      <c r="CN10" s="38"/>
      <c r="CO10" s="38"/>
      <c r="CP10" s="38"/>
      <c r="CQ10" s="38"/>
      <c r="CR10" s="12"/>
      <c r="CS10" s="38"/>
      <c r="CT10" s="38"/>
      <c r="CU10" s="38"/>
      <c r="CV10" s="20"/>
      <c r="CW10" s="20"/>
      <c r="CX10" s="20"/>
      <c r="CY10" s="15"/>
      <c r="CZ10" s="15"/>
      <c r="DA10" s="15"/>
      <c r="DB10" s="15"/>
      <c r="DC10" s="15"/>
      <c r="DD10" s="15"/>
      <c r="DE10" s="15"/>
      <c r="DF10" s="15"/>
      <c r="DG10" s="15"/>
      <c r="DH10" s="15"/>
      <c r="DI10" s="15"/>
      <c r="DJ10" s="15"/>
      <c r="DK10" s="15"/>
      <c r="DL10" s="15"/>
      <c r="DM10" s="18"/>
      <c r="DN10" s="18"/>
      <c r="DO10" s="18"/>
      <c r="DP10" s="18"/>
      <c r="DQ10" s="18"/>
      <c r="DR10" s="18"/>
      <c r="DS10" s="18"/>
      <c r="DT10" s="18"/>
      <c r="DU10" s="18"/>
      <c r="DV10" s="18"/>
      <c r="DW10" s="18"/>
      <c r="DX10" s="18"/>
      <c r="DY10" s="18"/>
      <c r="DZ10" s="18"/>
      <c r="EA10" s="15"/>
      <c r="EB10" s="18"/>
      <c r="EC10" s="15"/>
      <c r="ED10" s="18"/>
      <c r="EE10" s="18"/>
      <c r="EF10" s="15"/>
      <c r="EG10" s="15"/>
      <c r="EH10" s="15"/>
      <c r="EI10" s="15"/>
      <c r="EJ10" s="15"/>
      <c r="EK10" s="15"/>
      <c r="EL10" s="15"/>
      <c r="EM10" s="15"/>
      <c r="EN10" s="15"/>
      <c r="EO10" s="15"/>
      <c r="EP10" s="15"/>
      <c r="EQ10" s="15"/>
      <c r="ER10" s="15"/>
      <c r="ES10" s="15"/>
      <c r="ET10" s="15"/>
      <c r="EU10" s="15"/>
      <c r="EV10" s="15"/>
      <c r="EW10" s="15"/>
      <c r="EX10" s="15"/>
      <c r="EY10" s="15"/>
      <c r="EZ10" s="15"/>
      <c r="FB10" s="12"/>
      <c r="FC10" s="12"/>
      <c r="FD10" s="15"/>
      <c r="FE10" s="15"/>
      <c r="FF10" s="15"/>
      <c r="FG10" s="32"/>
      <c r="FH10" s="33"/>
      <c r="FI10" s="33"/>
      <c r="FJ10" s="33"/>
    </row>
    <row r="11" spans="1:166" s="31" customFormat="1" ht="41.25" customHeight="1">
      <c r="A11" s="79" t="s">
        <v>283</v>
      </c>
      <c r="B11" s="201" t="s">
        <v>260</v>
      </c>
      <c r="C11" s="107"/>
      <c r="D11" s="107" t="s">
        <v>71</v>
      </c>
      <c r="E11" s="165" t="s">
        <v>268</v>
      </c>
      <c r="F11" s="203" t="s">
        <v>37</v>
      </c>
      <c r="G11" s="107" t="s">
        <v>66</v>
      </c>
      <c r="H11" s="107" t="s">
        <v>67</v>
      </c>
      <c r="I11" s="205" t="s">
        <v>269</v>
      </c>
      <c r="J11" s="205" t="s">
        <v>270</v>
      </c>
      <c r="K11" s="107" t="s">
        <v>38</v>
      </c>
      <c r="L11" s="107" t="s">
        <v>72</v>
      </c>
      <c r="M11" s="165" t="s">
        <v>39</v>
      </c>
      <c r="N11" s="128" t="s">
        <v>74</v>
      </c>
      <c r="O11" s="128" t="s">
        <v>75</v>
      </c>
      <c r="P11" s="165" t="s">
        <v>60</v>
      </c>
      <c r="Q11" s="107" t="s">
        <v>40</v>
      </c>
      <c r="R11" s="107" t="s">
        <v>256</v>
      </c>
      <c r="S11" s="107" t="s">
        <v>79</v>
      </c>
      <c r="T11" s="107" t="s">
        <v>80</v>
      </c>
      <c r="U11" s="107" t="s">
        <v>82</v>
      </c>
      <c r="V11" s="79"/>
      <c r="W11" s="87" t="s">
        <v>129</v>
      </c>
      <c r="X11" s="169"/>
      <c r="Y11" s="121"/>
      <c r="Z11" s="107"/>
      <c r="AA11" s="107"/>
      <c r="AB11" s="107" t="s">
        <v>271</v>
      </c>
      <c r="AC11" s="107" t="s">
        <v>273</v>
      </c>
      <c r="AD11" s="107" t="s">
        <v>82</v>
      </c>
      <c r="AE11" s="87" t="s">
        <v>258</v>
      </c>
      <c r="AF11" s="110"/>
      <c r="AG11" s="110"/>
      <c r="AH11" s="93"/>
      <c r="AI11" s="107" t="s">
        <v>82</v>
      </c>
      <c r="AJ11" s="107" t="s">
        <v>82</v>
      </c>
      <c r="AK11" s="107" t="s">
        <v>100</v>
      </c>
      <c r="AL11" s="107" t="s">
        <v>130</v>
      </c>
      <c r="AM11" s="107" t="s">
        <v>41</v>
      </c>
      <c r="AN11" s="107" t="s">
        <v>106</v>
      </c>
      <c r="AO11" s="107" t="s">
        <v>131</v>
      </c>
      <c r="AP11" s="107" t="s">
        <v>42</v>
      </c>
      <c r="AQ11" s="107" t="s">
        <v>107</v>
      </c>
      <c r="AR11" s="193" t="s">
        <v>103</v>
      </c>
      <c r="AS11" s="93"/>
      <c r="AT11" s="193" t="s">
        <v>111</v>
      </c>
      <c r="AU11" s="93"/>
      <c r="AV11" s="107" t="s">
        <v>112</v>
      </c>
      <c r="AW11" s="115" t="s">
        <v>121</v>
      </c>
      <c r="AX11" s="110"/>
      <c r="AY11" s="110"/>
      <c r="AZ11" s="110"/>
      <c r="BA11" s="116" t="s">
        <v>132</v>
      </c>
      <c r="BB11" s="107" t="s">
        <v>259</v>
      </c>
      <c r="BC11" s="109" t="s">
        <v>123</v>
      </c>
      <c r="BD11" s="110"/>
      <c r="BE11" s="110"/>
      <c r="BF11" s="93"/>
      <c r="BG11" s="107" t="s">
        <v>286</v>
      </c>
      <c r="BH11" s="165" t="s">
        <v>136</v>
      </c>
      <c r="BI11" s="128" t="s">
        <v>48</v>
      </c>
      <c r="BJ11" s="128" t="s">
        <v>43</v>
      </c>
      <c r="BK11" s="128" t="s">
        <v>261</v>
      </c>
      <c r="BL11" s="128" t="s">
        <v>143</v>
      </c>
      <c r="BM11" s="128" t="s">
        <v>281</v>
      </c>
      <c r="BN11" s="148" t="s">
        <v>144</v>
      </c>
      <c r="BO11" s="107" t="s">
        <v>146</v>
      </c>
      <c r="BP11" s="107"/>
      <c r="BQ11" s="219"/>
      <c r="BR11" s="107" t="s">
        <v>148</v>
      </c>
      <c r="BS11" s="79" t="s">
        <v>57</v>
      </c>
      <c r="BT11" s="87" t="s">
        <v>158</v>
      </c>
      <c r="BU11" s="110"/>
      <c r="BV11" s="110"/>
      <c r="BW11" s="93"/>
      <c r="BX11" s="107" t="s">
        <v>150</v>
      </c>
      <c r="BY11" s="107" t="s">
        <v>151</v>
      </c>
      <c r="BZ11" s="87" t="s">
        <v>165</v>
      </c>
      <c r="CA11" s="110"/>
      <c r="CB11" s="110"/>
      <c r="CC11" s="110"/>
      <c r="CD11" s="93"/>
      <c r="CE11" s="87" t="s">
        <v>173</v>
      </c>
      <c r="CF11" s="110"/>
      <c r="CG11" s="110"/>
      <c r="CH11" s="110"/>
      <c r="CI11" s="110"/>
      <c r="CJ11" s="110"/>
      <c r="CK11" s="110"/>
      <c r="CL11" s="110"/>
      <c r="CM11" s="110"/>
      <c r="CN11" s="93"/>
      <c r="CO11" s="115" t="s">
        <v>180</v>
      </c>
      <c r="CP11" s="93"/>
      <c r="CQ11" s="176" t="s">
        <v>176</v>
      </c>
      <c r="CR11" s="107" t="s">
        <v>51</v>
      </c>
      <c r="CS11" s="107" t="s">
        <v>59</v>
      </c>
      <c r="CT11" s="94" t="s">
        <v>183</v>
      </c>
      <c r="CU11" s="95"/>
      <c r="CV11" s="139" t="s">
        <v>275</v>
      </c>
      <c r="CW11" s="139" t="s">
        <v>187</v>
      </c>
      <c r="CX11" s="217" t="s">
        <v>262</v>
      </c>
      <c r="CY11" s="107" t="s">
        <v>191</v>
      </c>
      <c r="CZ11" s="107" t="s">
        <v>192</v>
      </c>
      <c r="DA11" s="87" t="s">
        <v>215</v>
      </c>
      <c r="DB11" s="110"/>
      <c r="DC11" s="110"/>
      <c r="DD11" s="110"/>
      <c r="DE11" s="110"/>
      <c r="DF11" s="110"/>
      <c r="DG11" s="110"/>
      <c r="DH11" s="110"/>
      <c r="DI11" s="110"/>
      <c r="DJ11" s="93"/>
      <c r="DK11" s="79" t="s">
        <v>243</v>
      </c>
      <c r="DL11" s="79" t="s">
        <v>211</v>
      </c>
      <c r="DM11" s="87" t="s">
        <v>219</v>
      </c>
      <c r="DN11" s="110"/>
      <c r="DO11" s="93"/>
      <c r="DP11" s="107" t="s">
        <v>82</v>
      </c>
      <c r="DQ11" s="87" t="s">
        <v>229</v>
      </c>
      <c r="DR11" s="110"/>
      <c r="DS11" s="110"/>
      <c r="DT11" s="93"/>
      <c r="DU11" s="87" t="s">
        <v>82</v>
      </c>
      <c r="DV11" s="88"/>
      <c r="DW11" s="87" t="s">
        <v>230</v>
      </c>
      <c r="DX11" s="110"/>
      <c r="DY11" s="110"/>
      <c r="DZ11" s="110"/>
      <c r="EA11" s="110"/>
      <c r="EB11" s="110"/>
      <c r="EC11" s="110"/>
      <c r="ED11" s="110"/>
      <c r="EE11" s="93"/>
      <c r="EF11" s="107" t="s">
        <v>82</v>
      </c>
      <c r="EG11" s="107" t="s">
        <v>52</v>
      </c>
      <c r="EH11" s="107" t="s">
        <v>53</v>
      </c>
      <c r="EI11" s="107" t="s">
        <v>52</v>
      </c>
      <c r="EJ11" s="107" t="s">
        <v>53</v>
      </c>
      <c r="EK11" s="107" t="s">
        <v>52</v>
      </c>
      <c r="EL11" s="107" t="s">
        <v>53</v>
      </c>
      <c r="EM11" s="79" t="s">
        <v>245</v>
      </c>
      <c r="EN11" s="79" t="s">
        <v>246</v>
      </c>
      <c r="EO11" s="79" t="s">
        <v>245</v>
      </c>
      <c r="EP11" s="79" t="s">
        <v>244</v>
      </c>
      <c r="EQ11" s="79" t="s">
        <v>245</v>
      </c>
      <c r="ER11" s="79" t="s">
        <v>244</v>
      </c>
      <c r="ES11" s="79" t="s">
        <v>245</v>
      </c>
      <c r="ET11" s="79" t="s">
        <v>255</v>
      </c>
      <c r="EU11" s="87" t="s">
        <v>244</v>
      </c>
      <c r="EV11" s="88"/>
      <c r="EW11" s="79" t="s">
        <v>245</v>
      </c>
      <c r="EX11" s="87" t="s">
        <v>263</v>
      </c>
      <c r="EY11" s="93"/>
      <c r="EZ11" s="107" t="s">
        <v>46</v>
      </c>
      <c r="FA11" s="207"/>
      <c r="FB11" s="87" t="s">
        <v>82</v>
      </c>
      <c r="FC11" s="215"/>
      <c r="FD11" s="215"/>
      <c r="FE11" s="215"/>
      <c r="FF11" s="215"/>
      <c r="FG11" s="215"/>
      <c r="FH11" s="215"/>
      <c r="FI11" s="215"/>
      <c r="FJ11" s="215"/>
    </row>
    <row r="12" spans="1:166" s="31" customFormat="1" ht="40.5" customHeight="1">
      <c r="A12" s="174"/>
      <c r="B12" s="202"/>
      <c r="C12" s="107"/>
      <c r="D12" s="107"/>
      <c r="E12" s="166"/>
      <c r="F12" s="204"/>
      <c r="G12" s="107"/>
      <c r="H12" s="107"/>
      <c r="I12" s="206"/>
      <c r="J12" s="206"/>
      <c r="K12" s="107"/>
      <c r="L12" s="107"/>
      <c r="M12" s="166"/>
      <c r="N12" s="223"/>
      <c r="O12" s="223"/>
      <c r="P12" s="166"/>
      <c r="Q12" s="107"/>
      <c r="R12" s="107"/>
      <c r="S12" s="107"/>
      <c r="T12" s="107"/>
      <c r="U12" s="107"/>
      <c r="V12" s="174"/>
      <c r="W12" s="94"/>
      <c r="X12" s="170"/>
      <c r="Y12" s="171"/>
      <c r="Z12" s="107"/>
      <c r="AA12" s="107"/>
      <c r="AB12" s="107"/>
      <c r="AC12" s="107"/>
      <c r="AD12" s="107"/>
      <c r="AE12" s="94"/>
      <c r="AF12" s="112"/>
      <c r="AG12" s="112"/>
      <c r="AH12" s="95"/>
      <c r="AI12" s="107"/>
      <c r="AJ12" s="107"/>
      <c r="AK12" s="107"/>
      <c r="AL12" s="107"/>
      <c r="AM12" s="107"/>
      <c r="AN12" s="107"/>
      <c r="AO12" s="107"/>
      <c r="AP12" s="107"/>
      <c r="AQ12" s="107"/>
      <c r="AR12" s="194"/>
      <c r="AS12" s="95"/>
      <c r="AT12" s="194"/>
      <c r="AU12" s="95"/>
      <c r="AV12" s="107"/>
      <c r="AW12" s="89"/>
      <c r="AX12" s="112"/>
      <c r="AY12" s="112"/>
      <c r="AZ12" s="112"/>
      <c r="BA12" s="117"/>
      <c r="BB12" s="107"/>
      <c r="BC12" s="111" t="s">
        <v>133</v>
      </c>
      <c r="BD12" s="112"/>
      <c r="BE12" s="112"/>
      <c r="BF12" s="95"/>
      <c r="BG12" s="107"/>
      <c r="BH12" s="166"/>
      <c r="BI12" s="80"/>
      <c r="BJ12" s="80"/>
      <c r="BK12" s="80"/>
      <c r="BL12" s="80"/>
      <c r="BM12" s="80"/>
      <c r="BN12" s="149"/>
      <c r="BO12" s="107"/>
      <c r="BP12" s="107"/>
      <c r="BQ12" s="219"/>
      <c r="BR12" s="107"/>
      <c r="BS12" s="80"/>
      <c r="BT12" s="89"/>
      <c r="BU12" s="112"/>
      <c r="BV12" s="112"/>
      <c r="BW12" s="95"/>
      <c r="BX12" s="107"/>
      <c r="BY12" s="107"/>
      <c r="BZ12" s="89"/>
      <c r="CA12" s="112"/>
      <c r="CB12" s="112"/>
      <c r="CC12" s="112"/>
      <c r="CD12" s="95"/>
      <c r="CE12" s="89"/>
      <c r="CF12" s="112"/>
      <c r="CG12" s="112"/>
      <c r="CH12" s="112"/>
      <c r="CI12" s="134"/>
      <c r="CJ12" s="112"/>
      <c r="CK12" s="112"/>
      <c r="CL12" s="112"/>
      <c r="CM12" s="112"/>
      <c r="CN12" s="95"/>
      <c r="CO12" s="89"/>
      <c r="CP12" s="95"/>
      <c r="CQ12" s="80"/>
      <c r="CR12" s="107"/>
      <c r="CS12" s="107"/>
      <c r="CT12" s="89"/>
      <c r="CU12" s="95"/>
      <c r="CV12" s="89"/>
      <c r="CW12" s="89"/>
      <c r="CX12" s="218"/>
      <c r="CY12" s="107"/>
      <c r="CZ12" s="107"/>
      <c r="DA12" s="89"/>
      <c r="DB12" s="112"/>
      <c r="DC12" s="112"/>
      <c r="DD12" s="112"/>
      <c r="DE12" s="112"/>
      <c r="DF12" s="112"/>
      <c r="DG12" s="112"/>
      <c r="DH12" s="134"/>
      <c r="DI12" s="134"/>
      <c r="DJ12" s="95"/>
      <c r="DK12" s="117"/>
      <c r="DL12" s="117"/>
      <c r="DM12" s="89"/>
      <c r="DN12" s="112"/>
      <c r="DO12" s="95"/>
      <c r="DP12" s="107"/>
      <c r="DQ12" s="89"/>
      <c r="DR12" s="112"/>
      <c r="DS12" s="112"/>
      <c r="DT12" s="95"/>
      <c r="DU12" s="94"/>
      <c r="DV12" s="90"/>
      <c r="DW12" s="89"/>
      <c r="DX12" s="112"/>
      <c r="DY12" s="112"/>
      <c r="DZ12" s="112"/>
      <c r="EA12" s="112"/>
      <c r="EB12" s="112"/>
      <c r="EC12" s="112"/>
      <c r="ED12" s="112"/>
      <c r="EE12" s="95"/>
      <c r="EF12" s="107"/>
      <c r="EG12" s="107"/>
      <c r="EH12" s="107"/>
      <c r="EI12" s="107"/>
      <c r="EJ12" s="107"/>
      <c r="EK12" s="107"/>
      <c r="EL12" s="107"/>
      <c r="EM12" s="80"/>
      <c r="EN12" s="80"/>
      <c r="EO12" s="80"/>
      <c r="EP12" s="80"/>
      <c r="EQ12" s="80"/>
      <c r="ER12" s="80"/>
      <c r="ES12" s="80"/>
      <c r="ET12" s="80"/>
      <c r="EU12" s="89"/>
      <c r="EV12" s="90"/>
      <c r="EW12" s="80"/>
      <c r="EX12" s="94"/>
      <c r="EY12" s="95"/>
      <c r="EZ12" s="107"/>
      <c r="FA12" s="208"/>
      <c r="FB12" s="94"/>
      <c r="FC12" s="216"/>
      <c r="FD12" s="216"/>
      <c r="FE12" s="216"/>
      <c r="FF12" s="216"/>
      <c r="FG12" s="216"/>
      <c r="FH12" s="216"/>
      <c r="FI12" s="216"/>
      <c r="FJ12" s="216"/>
    </row>
    <row r="13" spans="1:166" s="31" customFormat="1" ht="37.5" customHeight="1">
      <c r="A13" s="174"/>
      <c r="B13" s="202"/>
      <c r="C13" s="107"/>
      <c r="D13" s="107"/>
      <c r="E13" s="166"/>
      <c r="F13" s="204"/>
      <c r="G13" s="107"/>
      <c r="H13" s="107"/>
      <c r="I13" s="206"/>
      <c r="J13" s="206"/>
      <c r="K13" s="107"/>
      <c r="L13" s="107"/>
      <c r="M13" s="166"/>
      <c r="N13" s="223"/>
      <c r="O13" s="223"/>
      <c r="P13" s="166"/>
      <c r="Q13" s="107"/>
      <c r="R13" s="107"/>
      <c r="S13" s="107"/>
      <c r="T13" s="107"/>
      <c r="U13" s="107"/>
      <c r="V13" s="174"/>
      <c r="W13" s="94"/>
      <c r="X13" s="170"/>
      <c r="Y13" s="171"/>
      <c r="Z13" s="107"/>
      <c r="AA13" s="107"/>
      <c r="AB13" s="107"/>
      <c r="AC13" s="107"/>
      <c r="AD13" s="107"/>
      <c r="AE13" s="94"/>
      <c r="AF13" s="112"/>
      <c r="AG13" s="112"/>
      <c r="AH13" s="95"/>
      <c r="AI13" s="107"/>
      <c r="AJ13" s="107"/>
      <c r="AK13" s="107"/>
      <c r="AL13" s="107"/>
      <c r="AM13" s="107"/>
      <c r="AN13" s="107"/>
      <c r="AO13" s="107"/>
      <c r="AP13" s="107"/>
      <c r="AQ13" s="107"/>
      <c r="AR13" s="194"/>
      <c r="AS13" s="95"/>
      <c r="AT13" s="194"/>
      <c r="AU13" s="95"/>
      <c r="AV13" s="107"/>
      <c r="AW13" s="89"/>
      <c r="AX13" s="112"/>
      <c r="AY13" s="112"/>
      <c r="AZ13" s="112"/>
      <c r="BA13" s="117"/>
      <c r="BB13" s="107"/>
      <c r="BC13" s="111" t="s">
        <v>139</v>
      </c>
      <c r="BD13" s="112"/>
      <c r="BE13" s="112"/>
      <c r="BF13" s="95"/>
      <c r="BG13" s="107"/>
      <c r="BH13" s="166"/>
      <c r="BI13" s="81"/>
      <c r="BJ13" s="81"/>
      <c r="BK13" s="80"/>
      <c r="BL13" s="80"/>
      <c r="BM13" s="80"/>
      <c r="BN13" s="149"/>
      <c r="BO13" s="107"/>
      <c r="BP13" s="107"/>
      <c r="BQ13" s="219"/>
      <c r="BR13" s="107"/>
      <c r="BS13" s="80"/>
      <c r="BT13" s="89"/>
      <c r="BU13" s="112"/>
      <c r="BV13" s="112"/>
      <c r="BW13" s="95"/>
      <c r="BX13" s="107"/>
      <c r="BY13" s="107"/>
      <c r="BZ13" s="89"/>
      <c r="CA13" s="112"/>
      <c r="CB13" s="112"/>
      <c r="CC13" s="112"/>
      <c r="CD13" s="95"/>
      <c r="CE13" s="89"/>
      <c r="CF13" s="112"/>
      <c r="CG13" s="112"/>
      <c r="CH13" s="112"/>
      <c r="CI13" s="134"/>
      <c r="CJ13" s="112"/>
      <c r="CK13" s="112"/>
      <c r="CL13" s="112"/>
      <c r="CM13" s="112"/>
      <c r="CN13" s="95"/>
      <c r="CO13" s="89"/>
      <c r="CP13" s="95"/>
      <c r="CQ13" s="80"/>
      <c r="CR13" s="107"/>
      <c r="CS13" s="107"/>
      <c r="CT13" s="89"/>
      <c r="CU13" s="95"/>
      <c r="CV13" s="89"/>
      <c r="CW13" s="89"/>
      <c r="CX13" s="218"/>
      <c r="CY13" s="107"/>
      <c r="CZ13" s="107"/>
      <c r="DA13" s="89"/>
      <c r="DB13" s="112"/>
      <c r="DC13" s="112"/>
      <c r="DD13" s="112"/>
      <c r="DE13" s="112"/>
      <c r="DF13" s="112"/>
      <c r="DG13" s="112"/>
      <c r="DH13" s="134"/>
      <c r="DI13" s="134"/>
      <c r="DJ13" s="95"/>
      <c r="DK13" s="117"/>
      <c r="DL13" s="117"/>
      <c r="DM13" s="89"/>
      <c r="DN13" s="112"/>
      <c r="DO13" s="95"/>
      <c r="DP13" s="107"/>
      <c r="DQ13" s="89"/>
      <c r="DR13" s="112"/>
      <c r="DS13" s="112"/>
      <c r="DT13" s="95"/>
      <c r="DU13" s="94"/>
      <c r="DV13" s="90"/>
      <c r="DW13" s="89"/>
      <c r="DX13" s="112"/>
      <c r="DY13" s="112"/>
      <c r="DZ13" s="112"/>
      <c r="EA13" s="112"/>
      <c r="EB13" s="112"/>
      <c r="EC13" s="112"/>
      <c r="ED13" s="112"/>
      <c r="EE13" s="95"/>
      <c r="EF13" s="107"/>
      <c r="EG13" s="107"/>
      <c r="EH13" s="107"/>
      <c r="EI13" s="107"/>
      <c r="EJ13" s="107"/>
      <c r="EK13" s="107"/>
      <c r="EL13" s="107"/>
      <c r="EM13" s="80"/>
      <c r="EN13" s="80"/>
      <c r="EO13" s="80"/>
      <c r="EP13" s="80"/>
      <c r="EQ13" s="80"/>
      <c r="ER13" s="80"/>
      <c r="ES13" s="80"/>
      <c r="ET13" s="80"/>
      <c r="EU13" s="89"/>
      <c r="EV13" s="90"/>
      <c r="EW13" s="80"/>
      <c r="EX13" s="94"/>
      <c r="EY13" s="95"/>
      <c r="EZ13" s="107"/>
      <c r="FA13" s="208"/>
      <c r="FB13" s="94"/>
      <c r="FC13" s="216"/>
      <c r="FD13" s="216"/>
      <c r="FE13" s="216"/>
      <c r="FF13" s="216"/>
      <c r="FG13" s="216"/>
      <c r="FH13" s="216"/>
      <c r="FI13" s="216"/>
      <c r="FJ13" s="216"/>
    </row>
    <row r="14" spans="1:166" s="31" customFormat="1" ht="88.5" customHeight="1">
      <c r="A14" s="175"/>
      <c r="B14" s="202"/>
      <c r="C14" s="107"/>
      <c r="D14" s="107"/>
      <c r="E14" s="166"/>
      <c r="F14" s="204"/>
      <c r="G14" s="107"/>
      <c r="H14" s="107"/>
      <c r="I14" s="206"/>
      <c r="J14" s="206"/>
      <c r="K14" s="107"/>
      <c r="L14" s="107"/>
      <c r="M14" s="166"/>
      <c r="N14" s="165"/>
      <c r="O14" s="165"/>
      <c r="P14" s="166"/>
      <c r="Q14" s="107"/>
      <c r="R14" s="107"/>
      <c r="S14" s="107"/>
      <c r="T14" s="107"/>
      <c r="U14" s="107"/>
      <c r="V14" s="175"/>
      <c r="W14" s="96"/>
      <c r="X14" s="172"/>
      <c r="Y14" s="173"/>
      <c r="Z14" s="107"/>
      <c r="AA14" s="107"/>
      <c r="AB14" s="107"/>
      <c r="AC14" s="107"/>
      <c r="AD14" s="107"/>
      <c r="AE14" s="96"/>
      <c r="AF14" s="113"/>
      <c r="AG14" s="113"/>
      <c r="AH14" s="97"/>
      <c r="AI14" s="107"/>
      <c r="AJ14" s="107"/>
      <c r="AK14" s="107"/>
      <c r="AL14" s="107"/>
      <c r="AM14" s="107"/>
      <c r="AN14" s="107"/>
      <c r="AO14" s="107"/>
      <c r="AP14" s="107"/>
      <c r="AQ14" s="107"/>
      <c r="AR14" s="195"/>
      <c r="AS14" s="97"/>
      <c r="AT14" s="195"/>
      <c r="AU14" s="97"/>
      <c r="AV14" s="107"/>
      <c r="AW14" s="91"/>
      <c r="AX14" s="113"/>
      <c r="AY14" s="113"/>
      <c r="AZ14" s="113"/>
      <c r="BA14" s="101"/>
      <c r="BB14" s="107"/>
      <c r="BC14" s="91"/>
      <c r="BD14" s="113"/>
      <c r="BE14" s="113"/>
      <c r="BF14" s="97"/>
      <c r="BG14" s="107"/>
      <c r="BH14" s="166"/>
      <c r="BI14" s="130" t="s">
        <v>285</v>
      </c>
      <c r="BJ14" s="131"/>
      <c r="BK14" s="81"/>
      <c r="BL14" s="81"/>
      <c r="BM14" s="81"/>
      <c r="BN14" s="149"/>
      <c r="BO14" s="107"/>
      <c r="BP14" s="107"/>
      <c r="BQ14" s="219"/>
      <c r="BR14" s="107"/>
      <c r="BS14" s="81"/>
      <c r="BT14" s="91"/>
      <c r="BU14" s="113"/>
      <c r="BV14" s="113"/>
      <c r="BW14" s="97"/>
      <c r="BX14" s="107"/>
      <c r="BY14" s="107"/>
      <c r="BZ14" s="91"/>
      <c r="CA14" s="113"/>
      <c r="CB14" s="113"/>
      <c r="CC14" s="113"/>
      <c r="CD14" s="97"/>
      <c r="CE14" s="91"/>
      <c r="CF14" s="113"/>
      <c r="CG14" s="113"/>
      <c r="CH14" s="113"/>
      <c r="CI14" s="113"/>
      <c r="CJ14" s="113"/>
      <c r="CK14" s="113"/>
      <c r="CL14" s="113"/>
      <c r="CM14" s="113"/>
      <c r="CN14" s="97"/>
      <c r="CO14" s="91"/>
      <c r="CP14" s="97"/>
      <c r="CQ14" s="81"/>
      <c r="CR14" s="107"/>
      <c r="CS14" s="107"/>
      <c r="CT14" s="91"/>
      <c r="CU14" s="97"/>
      <c r="CV14" s="91"/>
      <c r="CW14" s="91"/>
      <c r="CX14" s="218"/>
      <c r="CY14" s="107"/>
      <c r="CZ14" s="107"/>
      <c r="DA14" s="91"/>
      <c r="DB14" s="113"/>
      <c r="DC14" s="113"/>
      <c r="DD14" s="113"/>
      <c r="DE14" s="113"/>
      <c r="DF14" s="113"/>
      <c r="DG14" s="113"/>
      <c r="DH14" s="113"/>
      <c r="DI14" s="113"/>
      <c r="DJ14" s="97"/>
      <c r="DK14" s="101"/>
      <c r="DL14" s="101"/>
      <c r="DM14" s="91"/>
      <c r="DN14" s="113"/>
      <c r="DO14" s="97"/>
      <c r="DP14" s="107"/>
      <c r="DQ14" s="91"/>
      <c r="DR14" s="113"/>
      <c r="DS14" s="113"/>
      <c r="DT14" s="97"/>
      <c r="DU14" s="96"/>
      <c r="DV14" s="92"/>
      <c r="DW14" s="91"/>
      <c r="DX14" s="113"/>
      <c r="DY14" s="113"/>
      <c r="DZ14" s="113"/>
      <c r="EA14" s="113"/>
      <c r="EB14" s="113"/>
      <c r="EC14" s="113"/>
      <c r="ED14" s="113"/>
      <c r="EE14" s="97"/>
      <c r="EF14" s="107"/>
      <c r="EG14" s="107"/>
      <c r="EH14" s="107"/>
      <c r="EI14" s="107"/>
      <c r="EJ14" s="107"/>
      <c r="EK14" s="107"/>
      <c r="EL14" s="107"/>
      <c r="EM14" s="81"/>
      <c r="EN14" s="81"/>
      <c r="EO14" s="81"/>
      <c r="EP14" s="81"/>
      <c r="EQ14" s="81"/>
      <c r="ER14" s="81"/>
      <c r="ES14" s="81"/>
      <c r="ET14" s="81"/>
      <c r="EU14" s="91"/>
      <c r="EV14" s="92"/>
      <c r="EW14" s="81"/>
      <c r="EX14" s="96"/>
      <c r="EY14" s="97"/>
      <c r="EZ14" s="107"/>
      <c r="FA14" s="208"/>
      <c r="FB14" s="94"/>
      <c r="FC14" s="216"/>
      <c r="FD14" s="216"/>
      <c r="FE14" s="216"/>
      <c r="FF14" s="216"/>
      <c r="FG14" s="216"/>
      <c r="FH14" s="216"/>
      <c r="FI14" s="216"/>
      <c r="FJ14" s="216"/>
    </row>
    <row r="15" spans="1:21" ht="28.5" customHeight="1">
      <c r="A15" s="37" t="s">
        <v>264</v>
      </c>
      <c r="B15" s="37"/>
      <c r="C15" s="37"/>
      <c r="D15" s="37"/>
      <c r="E15" s="37"/>
      <c r="F15" s="37"/>
      <c r="G15" s="37"/>
      <c r="H15" s="37"/>
      <c r="I15" s="37"/>
      <c r="J15" s="37"/>
      <c r="K15" s="37"/>
      <c r="L15" s="37"/>
      <c r="M15" s="37"/>
      <c r="N15" s="37"/>
      <c r="O15" s="37"/>
      <c r="P15" s="37"/>
      <c r="Q15" s="37"/>
      <c r="R15" s="37"/>
      <c r="S15" s="37"/>
      <c r="T15" s="37"/>
      <c r="U15" s="37"/>
    </row>
    <row r="16" spans="1:6" ht="25.5" customHeight="1">
      <c r="A16" s="222" t="s">
        <v>282</v>
      </c>
      <c r="B16" s="222"/>
      <c r="C16" s="222"/>
      <c r="D16" s="222"/>
      <c r="E16" s="222"/>
      <c r="F16" s="222"/>
    </row>
    <row r="18" ht="14.25">
      <c r="I18" s="54"/>
    </row>
  </sheetData>
  <sheetProtection/>
  <mergeCells count="242">
    <mergeCell ref="A16:F16"/>
    <mergeCell ref="AD11:AD14"/>
    <mergeCell ref="AC3:AC4"/>
    <mergeCell ref="AC11:AC14"/>
    <mergeCell ref="Z3:Z4"/>
    <mergeCell ref="Z11:Z14"/>
    <mergeCell ref="N11:N14"/>
    <mergeCell ref="O11:O14"/>
    <mergeCell ref="Q11:Q14"/>
    <mergeCell ref="W3:Y3"/>
    <mergeCell ref="AB3:AB4"/>
    <mergeCell ref="U2:U4"/>
    <mergeCell ref="U11:U14"/>
    <mergeCell ref="D2:D4"/>
    <mergeCell ref="D11:D14"/>
    <mergeCell ref="L2:L4"/>
    <mergeCell ref="L11:L14"/>
    <mergeCell ref="T11:T14"/>
    <mergeCell ref="E2:E4"/>
    <mergeCell ref="O2:O4"/>
    <mergeCell ref="CX11:CX14"/>
    <mergeCell ref="R2:R4"/>
    <mergeCell ref="S11:S14"/>
    <mergeCell ref="G2:G4"/>
    <mergeCell ref="CY11:CY14"/>
    <mergeCell ref="CZ11:CZ14"/>
    <mergeCell ref="BO11:BQ14"/>
    <mergeCell ref="CS11:CS14"/>
    <mergeCell ref="K11:K14"/>
    <mergeCell ref="I2:I4"/>
    <mergeCell ref="FB2:FJ2"/>
    <mergeCell ref="FH3:FH4"/>
    <mergeCell ref="FI3:FI4"/>
    <mergeCell ref="EH11:EH14"/>
    <mergeCell ref="EI11:EI14"/>
    <mergeCell ref="EJ11:EJ14"/>
    <mergeCell ref="EP11:EP14"/>
    <mergeCell ref="EO11:EO14"/>
    <mergeCell ref="ES2:ES4"/>
    <mergeCell ref="FB11:FJ14"/>
    <mergeCell ref="EZ11:EZ14"/>
    <mergeCell ref="FA11:FA14"/>
    <mergeCell ref="EG11:EG14"/>
    <mergeCell ref="FC3:FC4"/>
    <mergeCell ref="EQ11:EQ14"/>
    <mergeCell ref="ER11:ER14"/>
    <mergeCell ref="EN2:EN4"/>
    <mergeCell ref="EO2:EO4"/>
    <mergeCell ref="EP2:EP4"/>
    <mergeCell ref="EQ2:EQ4"/>
    <mergeCell ref="B11:B14"/>
    <mergeCell ref="H11:H14"/>
    <mergeCell ref="F11:F14"/>
    <mergeCell ref="I11:I14"/>
    <mergeCell ref="J11:J14"/>
    <mergeCell ref="M11:M14"/>
    <mergeCell ref="E11:E14"/>
    <mergeCell ref="ER2:ER4"/>
    <mergeCell ref="DX3:DY3"/>
    <mergeCell ref="EG3:EH3"/>
    <mergeCell ref="EI3:EJ3"/>
    <mergeCell ref="CX3:CX4"/>
    <mergeCell ref="DG3:DG4"/>
    <mergeCell ref="CV2:CX2"/>
    <mergeCell ref="CY3:CY4"/>
    <mergeCell ref="EB3:EC3"/>
    <mergeCell ref="CY2:CZ2"/>
    <mergeCell ref="EN11:EN14"/>
    <mergeCell ref="DC3:DC4"/>
    <mergeCell ref="DD3:DD4"/>
    <mergeCell ref="BZ11:CD14"/>
    <mergeCell ref="CT11:CU14"/>
    <mergeCell ref="DB3:DB4"/>
    <mergeCell ref="CO3:CP3"/>
    <mergeCell ref="CW3:CW4"/>
    <mergeCell ref="CV3:CV4"/>
    <mergeCell ref="EL11:EL14"/>
    <mergeCell ref="AQ11:AQ14"/>
    <mergeCell ref="AR11:AS14"/>
    <mergeCell ref="AT11:AU14"/>
    <mergeCell ref="AX3:AX4"/>
    <mergeCell ref="BY3:BY4"/>
    <mergeCell ref="BX11:BX14"/>
    <mergeCell ref="BH11:BH14"/>
    <mergeCell ref="BL11:BL14"/>
    <mergeCell ref="BM11:BM14"/>
    <mergeCell ref="BT11:BW14"/>
    <mergeCell ref="AR1:BF1"/>
    <mergeCell ref="EG1:EL1"/>
    <mergeCell ref="BC2:BF2"/>
    <mergeCell ref="DL11:DL14"/>
    <mergeCell ref="DM11:DO14"/>
    <mergeCell ref="EF11:EF14"/>
    <mergeCell ref="BY11:BY14"/>
    <mergeCell ref="DF3:DF4"/>
    <mergeCell ref="EK11:EK14"/>
    <mergeCell ref="AW2:BB2"/>
    <mergeCell ref="BX2:CU2"/>
    <mergeCell ref="CO11:CP14"/>
    <mergeCell ref="CT3:CT4"/>
    <mergeCell ref="FF3:FF4"/>
    <mergeCell ref="Q2:Q4"/>
    <mergeCell ref="AK3:AK4"/>
    <mergeCell ref="FE3:FE4"/>
    <mergeCell ref="FB3:FB4"/>
    <mergeCell ref="EG2:EL2"/>
    <mergeCell ref="AP11:AP14"/>
    <mergeCell ref="AE1:AF1"/>
    <mergeCell ref="A11:A14"/>
    <mergeCell ref="AA3:AA4"/>
    <mergeCell ref="V11:V14"/>
    <mergeCell ref="BG2:BH2"/>
    <mergeCell ref="EK3:EL3"/>
    <mergeCell ref="DW2:EF2"/>
    <mergeCell ref="BS3:BS4"/>
    <mergeCell ref="CE11:CN14"/>
    <mergeCell ref="CQ11:CQ14"/>
    <mergeCell ref="AK11:AK14"/>
    <mergeCell ref="A1:Q1"/>
    <mergeCell ref="K2:K4"/>
    <mergeCell ref="M2:M4"/>
    <mergeCell ref="AO11:AO14"/>
    <mergeCell ref="T2:T4"/>
    <mergeCell ref="J2:J4"/>
    <mergeCell ref="C11:C14"/>
    <mergeCell ref="AA11:AA14"/>
    <mergeCell ref="W11:Y14"/>
    <mergeCell ref="F2:F4"/>
    <mergeCell ref="S2:S4"/>
    <mergeCell ref="R11:R14"/>
    <mergeCell ref="G11:G14"/>
    <mergeCell ref="N2:N4"/>
    <mergeCell ref="P11:P14"/>
    <mergeCell ref="A2:A4"/>
    <mergeCell ref="B2:B4"/>
    <mergeCell ref="C2:C4"/>
    <mergeCell ref="H2:H4"/>
    <mergeCell ref="AR3:AS3"/>
    <mergeCell ref="AR2:AV2"/>
    <mergeCell ref="P2:P4"/>
    <mergeCell ref="AO3:AQ3"/>
    <mergeCell ref="AL3:AN3"/>
    <mergeCell ref="V2:AQ2"/>
    <mergeCell ref="DM1:EF1"/>
    <mergeCell ref="DM2:DV2"/>
    <mergeCell ref="ED3:EE3"/>
    <mergeCell ref="EF3:EF4"/>
    <mergeCell ref="DP11:DP14"/>
    <mergeCell ref="DU11:DV14"/>
    <mergeCell ref="DQ11:DT14"/>
    <mergeCell ref="DZ3:EA3"/>
    <mergeCell ref="DV3:DV4"/>
    <mergeCell ref="DQ3:DU3"/>
    <mergeCell ref="BI1:CX1"/>
    <mergeCell ref="DW11:EE14"/>
    <mergeCell ref="DW3:DW4"/>
    <mergeCell ref="BR3:BR4"/>
    <mergeCell ref="BZ3:CD3"/>
    <mergeCell ref="CE3:CI3"/>
    <mergeCell ref="CJ3:CN3"/>
    <mergeCell ref="CQ3:CQ4"/>
    <mergeCell ref="CZ3:CZ4"/>
    <mergeCell ref="DM3:DP3"/>
    <mergeCell ref="BO3:BQ3"/>
    <mergeCell ref="BN3:BN4"/>
    <mergeCell ref="BS11:BS14"/>
    <mergeCell ref="BN11:BN14"/>
    <mergeCell ref="BR11:BR14"/>
    <mergeCell ref="BL3:BL4"/>
    <mergeCell ref="CY1:DL1"/>
    <mergeCell ref="DA2:DK2"/>
    <mergeCell ref="CV11:CV14"/>
    <mergeCell ref="CW11:CW14"/>
    <mergeCell ref="BG1:BH1"/>
    <mergeCell ref="EZ2:EZ4"/>
    <mergeCell ref="CS3:CS4"/>
    <mergeCell ref="EX2:EX4"/>
    <mergeCell ref="BI2:BW2"/>
    <mergeCell ref="BT3:BW3"/>
    <mergeCell ref="EM2:EM4"/>
    <mergeCell ref="EM11:EM14"/>
    <mergeCell ref="DK3:DK4"/>
    <mergeCell ref="DK11:DK14"/>
    <mergeCell ref="DL2:DL4"/>
    <mergeCell ref="DI3:DI4"/>
    <mergeCell ref="DA11:DJ14"/>
    <mergeCell ref="BG11:BG14"/>
    <mergeCell ref="CR11:CR14"/>
    <mergeCell ref="BX3:BX4"/>
    <mergeCell ref="BJ11:BJ13"/>
    <mergeCell ref="BK11:BK14"/>
    <mergeCell ref="BK3:BK4"/>
    <mergeCell ref="BI11:BI13"/>
    <mergeCell ref="BI14:BJ14"/>
    <mergeCell ref="BI3:BI4"/>
    <mergeCell ref="BH3:BH4"/>
    <mergeCell ref="V1:W1"/>
    <mergeCell ref="AL11:AL14"/>
    <mergeCell ref="AM11:AM14"/>
    <mergeCell ref="AN11:AN14"/>
    <mergeCell ref="AT3:AU3"/>
    <mergeCell ref="BM3:BM4"/>
    <mergeCell ref="BB3:BB4"/>
    <mergeCell ref="AV3:AV4"/>
    <mergeCell ref="AV11:AV14"/>
    <mergeCell ref="AY3:AY4"/>
    <mergeCell ref="AE3:AF3"/>
    <mergeCell ref="AG3:AH3"/>
    <mergeCell ref="AI3:AJ3"/>
    <mergeCell ref="AI11:AI14"/>
    <mergeCell ref="AJ11:AJ14"/>
    <mergeCell ref="AE11:AH14"/>
    <mergeCell ref="AB11:AB14"/>
    <mergeCell ref="AD3:AD4"/>
    <mergeCell ref="BC11:BF11"/>
    <mergeCell ref="BC12:BF12"/>
    <mergeCell ref="BC13:BF14"/>
    <mergeCell ref="AW3:AW4"/>
    <mergeCell ref="AW11:AZ14"/>
    <mergeCell ref="BA11:BA14"/>
    <mergeCell ref="AZ3:BA3"/>
    <mergeCell ref="BB11:BB14"/>
    <mergeCell ref="CR3:CR4"/>
    <mergeCell ref="CU3:CU4"/>
    <mergeCell ref="DA3:DA4"/>
    <mergeCell ref="DJ3:DJ4"/>
    <mergeCell ref="BC3:BE3"/>
    <mergeCell ref="BF3:BF4"/>
    <mergeCell ref="BG3:BG4"/>
    <mergeCell ref="BJ3:BJ4"/>
    <mergeCell ref="DH3:DH4"/>
    <mergeCell ref="DE3:DE4"/>
    <mergeCell ref="FJ3:FJ4"/>
    <mergeCell ref="ES11:ES14"/>
    <mergeCell ref="EY2:EY4"/>
    <mergeCell ref="ET2:EW3"/>
    <mergeCell ref="EW11:EW14"/>
    <mergeCell ref="EU11:EV14"/>
    <mergeCell ref="EX11:EY14"/>
    <mergeCell ref="ET11:ET14"/>
    <mergeCell ref="FG3:FG4"/>
    <mergeCell ref="FD3:FD4"/>
  </mergeCells>
  <dataValidations count="54">
    <dataValidation type="decimal" allowBlank="1" showInputMessage="1" showErrorMessage="1" prompt="Wartości liczbowe [tyś. zł]  z przedziału &lt;0;250000&gt;" sqref="EB6:EB10 DW6:DZ10 DP10:DV10 DM10 DN6:DO10 ED6:EE10">
      <formula1>0</formula1>
      <formula2>250000</formula2>
    </dataValidation>
    <dataValidation type="decimal" allowBlank="1" showInputMessage="1" showErrorMessage="1" prompt="Tylko wartości współrzędnych w formacie dziesiętnym&#10;od 49,0000 do 55,0000" error="Tylko wartości współrzędnych w formacie dziesiętnym&#10;od 49,0000 do 55,0000" sqref="EG6:EG9 EK6:EK9 EI6:EI9">
      <formula1>49</formula1>
      <formula2>55</formula2>
    </dataValidation>
    <dataValidation type="decimal" allowBlank="1" showInputMessage="1" showErrorMessage="1" prompt="Tylko wartości współrzędnych w formacie dziesiętnym&#10;od 14,0000 do 24,5000" error="Tylko wartości współrzędnych w formacie dziesiętnym&#10;od 14,0000 do 24,5000" sqref="EH6:EH9 EJ6:EJ9 EL6:EL9">
      <formula1>14</formula1>
      <formula2>24.5</formula2>
    </dataValidation>
    <dataValidation type="whole" allowBlank="1" showInputMessage="1" showErrorMessage="1" prompt="Tylko wartości liczbowe &lt;0 ; 2500000&gt;" sqref="CJ10:CM10 FB10:FC10 CR10 BB10 AP6:AQ9 R10:U10 AM6:AN9 Q6:Q10 V6:Y9 BR6:BS10 BT10:CH10">
      <formula1>0</formula1>
      <formula2>2500000</formula2>
    </dataValidation>
    <dataValidation type="decimal" showInputMessage="1" showErrorMessage="1" prompt="wartości liczbowe z zakresu &lt;0,0 ; 2000,0&gt;" sqref="AR6:AU10 AV10:BA10">
      <formula1>0</formula1>
      <formula2>2000</formula2>
    </dataValidation>
    <dataValidation type="list" allowBlank="1" showInputMessage="1" showErrorMessage="1" prompt="wybór z listy rozwijanej" sqref="BN6:BN10">
      <formula1>"B,non B,PUB1,non PUB1,PUB2,non PUB2"</formula1>
    </dataValidation>
    <dataValidation type="list" allowBlank="1" showInputMessage="1" showErrorMessage="1" prompt="wybór z listy rozwijanej" sqref="BX6:CD9">
      <formula1>"1,0"</formula1>
    </dataValidation>
    <dataValidation type="whole" allowBlank="1" showInputMessage="1" showErrorMessage="1" prompt="Tylko wartości liczbowe &lt;0 ; 500000&gt;" sqref="BO10:BQ10">
      <formula1>0</formula1>
      <formula2>500000</formula2>
    </dataValidation>
    <dataValidation type="list" allowBlank="1" showInputMessage="1" showErrorMessage="1" prompt="wybór z listy rozwijanej" sqref="CR6:CR9 BG6:BG10">
      <formula1>"TAK,NIE"</formula1>
    </dataValidation>
    <dataValidation type="list" allowBlank="1" showInputMessage="1" showErrorMessage="1" prompt="wybór z listy rozwijanej" sqref="CV6:CW9">
      <formula1>"BN,M,MO,R,RM,L, nie dotyczy,kilka inwestycji,"</formula1>
    </dataValidation>
    <dataValidation type="decimal" showInputMessage="1" showErrorMessage="1" prompt="wartości liczbowe z zakresu &lt;0,0 ; 1000,0&gt;" sqref="AK6:AK9">
      <formula1>0</formula1>
      <formula2>1000</formula2>
    </dataValidation>
    <dataValidation type="whole" allowBlank="1" showInputMessage="1" showErrorMessage="1" prompt="Tylko wartości liczbowe &lt;0 ; 500&gt;" sqref="CH6:CH9 AA6:AA9 AD6:AD9">
      <formula1>0</formula1>
      <formula2>500</formula2>
    </dataValidation>
    <dataValidation type="list" allowBlank="1" showInputMessage="1" showErrorMessage="1" prompt="wybór z listy rozwijanej" sqref="F10:H10">
      <formula1>"DO,KP,LE,LU,LO,MP,MZ,OP,PL,PK,PM,SL,SW,WM,WL,ZA"</formula1>
    </dataValidation>
    <dataValidation allowBlank="1" showErrorMessage="1" prompt="wybór z listy rozwijanej" sqref="N10 G6:G9 U6:U9 O6:O10 K6:K10 M6:M10 L10"/>
    <dataValidation type="list" allowBlank="1" showInputMessage="1" showErrorMessage="1" prompt="Wybór z listy rozwijanej" error="Wybó z listy rozwijalnej" sqref="J10">
      <formula1>"Wisła, Odra, Dniestr, Dunaj, Jarft, Łaba, Niemo, Pręgoła, Świeża, Ücker"</formula1>
    </dataValidation>
    <dataValidation type="list" allowBlank="1" showInputMessage="1" showErrorMessage="1" prompt="Wybór z lizsty rozwijanej" error="Wybór z listy rozwijalnej" sqref="I10">
      <formula1>"MW,GW,SW,DW,GO,SO,WT,DO, Dniestru, Czarnej Orawy, Czadeczki, Morawy, Jarft, Izery,  Łaby i Ostrożnicy , Metuje, Orlicy, Niemna,Łyny i Węgorapy, Świeżej, Ücker "</formula1>
    </dataValidation>
    <dataValidation type="decimal" allowBlank="1" showInputMessage="1" showErrorMessage="1" prompt="przeliczenie automatyczne&#10;-nie wpisywać-" sqref="EF6:EF9 DP6:DP9 DU6:DV9">
      <formula1>0</formula1>
      <formula2>250000</formula2>
    </dataValidation>
    <dataValidation type="whole" allowBlank="1" showInputMessage="1" showErrorMessage="1" prompt="Przeliczenie automatyczne" sqref="AL6:AL9 AO6:AO9">
      <formula1>0</formula1>
      <formula2>2500000</formula2>
    </dataValidation>
    <dataValidation type="whole" allowBlank="1" showInputMessage="1" showErrorMessage="1" prompt="Tylko wartości liczbowe &lt;0 ; 250000&gt;" sqref="Z6:Z9 DM6:DM9 DQ6:DT9">
      <formula1>0</formula1>
      <formula2>250000</formula2>
    </dataValidation>
    <dataValidation type="list" allowBlank="1" showInputMessage="1" showErrorMessage="1" prompt="wybór z listy rozwijanej" sqref="CV10:CX10">
      <formula1>"BN,M,MO,R,RM,L,5.2, nie dotyczy"</formula1>
    </dataValidation>
    <dataValidation type="whole" allowBlank="1" showErrorMessage="1" prompt="Tylko wartości liczbowe &lt;0 ; 2500000&gt;" sqref="FB6:FC9">
      <formula1>0</formula1>
      <formula2>2500000</formula2>
    </dataValidation>
    <dataValidation type="list" allowBlank="1" showInputMessage="1" showErrorMessage="1" prompt="wybór z listy rozwijanej" error="Wybór z listy rozwijalnej" sqref="H6:H9">
      <formula1>"Białystok,Lublin,Bydgoszcz,Rzeszów,Warszawa, Gdańsk,Gliwice,Kraków,Poznań,Szczecin,Wrocław"</formula1>
    </dataValidation>
    <dataValidation type="decimal" showInputMessage="1" showErrorMessage="1" prompt="wartości liczbowe z zakresu &lt;0,0 ; 5000,0&gt;" sqref="AE6:AH9 AY6:AY9">
      <formula1>0</formula1>
      <formula2>5000</formula2>
    </dataValidation>
    <dataValidation type="decimal" showInputMessage="1" showErrorMessage="1" prompt="wartości liczbowe z zakresu &lt;0 ; 50000&gt;" sqref="AV6:AV9">
      <formula1>0</formula1>
      <formula2>50000</formula2>
    </dataValidation>
    <dataValidation type="decimal" showInputMessage="1" showErrorMessage="1" prompt="wartości liczbowe z zakresu &lt;0,0 ; 200000,0&gt;" sqref="AW6:AW9">
      <formula1>0</formula1>
      <formula2>200000</formula2>
    </dataValidation>
    <dataValidation type="decimal" showInputMessage="1" showErrorMessage="1" prompt="wartości liczbowe z zakresu &lt;0,0 ; 100000,0&gt;" sqref="AX6:AX9">
      <formula1>0</formula1>
      <formula2>100000</formula2>
    </dataValidation>
    <dataValidation type="decimal" showInputMessage="1" showErrorMessage="1" prompt="wartości liczbowe z zakresu &lt;0,0 ; 50000,0&gt;" sqref="AZ6:BA9">
      <formula1>0</formula1>
      <formula2>50000</formula2>
    </dataValidation>
    <dataValidation type="whole" allowBlank="1" showInputMessage="1" showErrorMessage="1" prompt="Tylko wartości liczbowe &lt;0 ; 520000&gt;" sqref="BO6:BQ9">
      <formula1>0</formula1>
      <formula2>520000</formula2>
    </dataValidation>
    <dataValidation type="whole" allowBlank="1" showInputMessage="1" showErrorMessage="1" prompt="Tylko wartości liczbowe &lt;0 ; 2000&gt;" sqref="CJ6:CJ9">
      <formula1>0</formula1>
      <formula2>2000</formula2>
    </dataValidation>
    <dataValidation type="whole" allowBlank="1" showInputMessage="1" showErrorMessage="1" prompt="Tylko wartości liczbowe &lt;0 ; 5000&gt;" sqref="CK6:CL9 CG6:CG9 CE6:CE9">
      <formula1>0</formula1>
      <formula2>5000</formula2>
    </dataValidation>
    <dataValidation type="whole" allowBlank="1" showInputMessage="1" showErrorMessage="1" prompt="Tylko wartości liczbowe &lt;0 ; 200&gt;" sqref="CM6:CM9 CI6:CI9">
      <formula1>0</formula1>
      <formula2>200</formula2>
    </dataValidation>
    <dataValidation type="whole" allowBlank="1" showInputMessage="1" showErrorMessage="1" prompt="Tylko wartości liczbowe &lt;0 ; 100&gt;" sqref="CN6:CN9">
      <formula1>0</formula1>
      <formula2>100</formula2>
    </dataValidation>
    <dataValidation type="whole" allowBlank="1" showInputMessage="1" showErrorMessage="1" prompt="Tylko wartości liczbowe &lt;0 ; 15000&gt;" sqref="CF6:CF9">
      <formula1>0</formula1>
      <formula2>15000</formula2>
    </dataValidation>
    <dataValidation type="whole" allowBlank="1" showInputMessage="1" showErrorMessage="1" prompt="Tylko wartości liczbowe &lt;0,0 ; 300000,0&gt;" sqref="CQ6:CQ9">
      <formula1>0</formula1>
      <formula2>300000</formula2>
    </dataValidation>
    <dataValidation type="whole" allowBlank="1" showInputMessage="1" showErrorMessage="1" prompt="Tylko wartości liczbowe &lt;0,0 ; 100,0&gt;" sqref="CO6:CP9">
      <formula1>0</formula1>
      <formula2>100</formula2>
    </dataValidation>
    <dataValidation type="whole" allowBlank="1" showInputMessage="1" showErrorMessage="1" prompt="Tylko wartości liczbowe od 0,0 do wartości określonej w kolumnie 55" sqref="CT6:CT9">
      <formula1>0</formula1>
      <formula2>100</formula2>
    </dataValidation>
    <dataValidation type="whole" allowBlank="1" showInputMessage="1" showErrorMessage="1" prompt="Tylko wartości liczbowe od 0,0 do wartości określonej w kolumnie 56" sqref="CU6:CU9">
      <formula1>0</formula1>
      <formula2>100</formula2>
    </dataValidation>
    <dataValidation type="whole" allowBlank="1" showInputMessage="1" showErrorMessage="1" prompt="Tylko wartości liczbowe &lt;0 ; 200000&gt;" sqref="CY6:CY9 DA6:DL9">
      <formula1>0</formula1>
      <formula2>200000</formula2>
    </dataValidation>
    <dataValidation type="decimal" allowBlank="1" showInputMessage="1" showErrorMessage="1" prompt="Wartości liczbowe od 0 do 20" sqref="EN6:EN9">
      <formula1>0</formula1>
      <formula2>20</formula2>
    </dataValidation>
    <dataValidation type="list" allowBlank="1" showInputMessage="1" showErrorMessage="1" error="Wybór z listy rozwijalnej" sqref="D6:D9">
      <formula1>"A,W,L,brak sprawozdania"</formula1>
    </dataValidation>
    <dataValidation type="list" allowBlank="1" showInputMessage="1" showErrorMessage="1" error="Wybór z listy rozwijalnej" sqref="E6:E9">
      <formula1>"Aglomeracja z 1 OŚ, Wiersz aglo z wieloma OŚ, Wiersz OŚ w aglo z wieloma OŚ, Końcowy Punkt"</formula1>
    </dataValidation>
    <dataValidation type="list" allowBlank="1" showInputMessage="1" showErrorMessage="1" prompt="wybór z listy rozwijanej" error="Wybór z listy rozwijalnej" sqref="F6:F9">
      <formula1>"DO,KP,LE,LU,LO,MP,MZ,OP,PL,PK,PM,SL,SW,WM,WL,ZA"</formula1>
    </dataValidation>
    <dataValidation type="list" allowBlank="1" showInputMessage="1" showErrorMessage="1" prompt="Wybrac z listy rozwijanej" sqref="N6:N9 S6:S9">
      <formula1>"TAK,NIE"</formula1>
    </dataValidation>
    <dataValidation type="list" allowBlank="1" showErrorMessage="1" prompt="wybór z listy rozwijanej" sqref="R6:R9">
      <formula1>"BC,0,1,2,3"</formula1>
    </dataValidation>
    <dataValidation type="list" allowBlank="1" showErrorMessage="1" prompt="wybór z listy rozwijanej" sqref="T6:T9">
      <formula1>"0,1,2,3,4,5,6"</formula1>
    </dataValidation>
    <dataValidation type="list" allowBlank="1" showInputMessage="1" showErrorMessage="1" prompt="Wybór z listy rozwijanej " sqref="AB6:AC9">
      <formula1>"TAK,Tylko ""szamba"",Tylko przydomowe oczyszczalnie, Częściowo, NIE"</formula1>
    </dataValidation>
    <dataValidation type="list" allowBlank="1" showInputMessage="1" showErrorMessage="1" prompt="wybór z listy rozwijanej" sqref="BK6:BK9">
      <formula1>"0,1,Nie uzyskano danych z oczyszczalni"</formula1>
    </dataValidation>
    <dataValidation allowBlank="1" showInputMessage="1" showErrorMessage="1" prompt="Opis w postaci tekstowej" sqref="EM6:EM9 EQ6:EQ9 ES6:ES9 EW6:EW9 EO6:EO9"/>
    <dataValidation type="list" allowBlank="1" showInputMessage="1" showErrorMessage="1" prompt="wybór z listy rozwijanej" error="Wybó z listy rozwijalnej - patrz instrukcja!" sqref="ET6:ET9">
      <formula1>"błędy wykonawcze, błędy eksploatacyjne, niewystarczająca wydajność hydrauliczna, zbyt mała przepustowość pod kątem możliwości przyjęcia ładunku zanieczyszczeń,"</formula1>
    </dataValidation>
    <dataValidation type="list" allowBlank="1" showInputMessage="1" showErrorMessage="1" sqref="CZ6:CZ9">
      <formula1>"CAOH,OBF,ZKF,STIN,STOM,EBSO,INNE,BRAK"</formula1>
    </dataValidation>
    <dataValidation type="list" allowBlank="1" showInputMessage="1" showErrorMessage="1" prompt="wybór z listy rozwijanej" error="Wybó z listy rozwijalnej - patrz instrukcja!" sqref="EP6:EP9 ER6:ER9 EU6:EV9">
      <formula1>"TAK,NIE"</formula1>
    </dataValidation>
    <dataValidation type="list" allowBlank="1" showInputMessage="1" showErrorMessage="1" prompt="Wybór z listy rozwijanej" error="Wybó z listy rozwijalnej" sqref="L6:L9">
      <formula1>"GW,GM,GMW,OW,MG,MGMW"</formula1>
    </dataValidation>
    <dataValidation type="list" allowBlank="1" showInputMessage="1" showErrorMessage="1" prompt="Wybór z lizsty rozwijanej" error="Wybór z listy rozwijalnej" sqref="I6:I9">
      <formula1>"MW,GW,SW,DW,GO,SO,WT,DOiPZ, Narwi, Bugu, Noteci, Dniestru, Czarnej Orawy, Czadeczki, Morawy, Banówki, Łaby i Ostrożnicy, Metuje, Orlicy, Niemna, Łyny i Węgorapy, Świeżej"</formula1>
    </dataValidation>
    <dataValidation type="list" allowBlank="1" showInputMessage="1" showErrorMessage="1" prompt="Wybór z listy rozwijanej" error="Wybó z listy rozwijalnej" sqref="J6:J9">
      <formula1>"Wisła, Odra, Dniestr, Dunaj, Banówka, Łaba, Niemo, Pręgoła, Świeża"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Antoniak</dc:creator>
  <cp:keywords/>
  <dc:description/>
  <cp:lastModifiedBy>Marzena Rutkowska-Filipczak</cp:lastModifiedBy>
  <cp:lastPrinted>2019-08-23T13:23:59Z</cp:lastPrinted>
  <dcterms:created xsi:type="dcterms:W3CDTF">2014-09-01T08:29:27Z</dcterms:created>
  <dcterms:modified xsi:type="dcterms:W3CDTF">2020-01-07T09:00:26Z</dcterms:modified>
  <cp:category/>
  <cp:version/>
  <cp:contentType/>
  <cp:contentStatus/>
</cp:coreProperties>
</file>